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U:\Internal Audit\PPP matters\PPP calculators\PPP 2nd Draw\"/>
    </mc:Choice>
  </mc:AlternateContent>
  <xr:revisionPtr revIDLastSave="0" documentId="13_ncr:1_{B68073FE-57FD-4FD4-95FC-11201DF544B5}" xr6:coauthVersionLast="44" xr6:coauthVersionMax="44" xr10:uidLastSave="{00000000-0000-0000-0000-000000000000}"/>
  <bookViews>
    <workbookView xWindow="-110" yWindow="-110" windowWidth="19420" windowHeight="10420" xr2:uid="{00000000-000D-0000-FFFF-FFFF00000000}"/>
  </bookViews>
  <sheets>
    <sheet name="START HERE!" sheetId="18" r:id="rId1"/>
    <sheet name="PPP 2ND DRAW ONLY - Eligibility" sheetId="15" r:id="rId2"/>
    <sheet name="Data Needed " sheetId="16" r:id="rId3"/>
    <sheet name="Long Form Full Year" sheetId="11" r:id="rId4"/>
    <sheet name=" Long Form &gt;$100K wages" sheetId="20" r:id="rId5"/>
    <sheet name="Seasonal  12-weeks" sheetId="19" r:id="rId6"/>
    <sheet name="Seasonal &gt;$100K wages" sheetId="13" r:id="rId7"/>
    <sheet name="Long Form Partial Year" sheetId="12" r:id="rId8"/>
    <sheet name="Long form Partial &gt;$100K wages" sheetId="14" r:id="rId9"/>
    <sheet name="Short Form Full Year " sheetId="1" r:id="rId10"/>
    <sheet name="Short Form FY &gt;$100K wages" sheetId="9" r:id="rId11"/>
    <sheet name="Short Form Partial Year" sheetId="8" r:id="rId12"/>
    <sheet name="Short Form Partial &gt;$100K wages" sheetId="10"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'Data Needed '!$A$1:$C$16</definedName>
    <definedName name="_xlnm.Print_Area" localSheetId="3">'Long Form Full Year'!$A$1:$J$43</definedName>
    <definedName name="_xlnm.Print_Area" localSheetId="7">'Long Form Partial Year'!$A$1:$J$45</definedName>
    <definedName name="_xlnm.Print_Area" localSheetId="1">'PPP 2ND DRAW ONLY - Eligibility'!$A$2:$C$28</definedName>
    <definedName name="_xlnm.Print_Area" localSheetId="5">'Seasonal  12-weeks'!$A$1:$J$43</definedName>
    <definedName name="_xlnm.Print_Area" localSheetId="9">'Short Form Full Year '!$A$1:$J$38</definedName>
    <definedName name="_xlnm.Print_Area" localSheetId="11">'Short Form Partial Year'!$A$1:$J$37</definedName>
    <definedName name="_xlnm.Print_Area" localSheetId="0">'START HERE!'!$A$1:$C$20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11" l="1"/>
  <c r="G20" i="11"/>
  <c r="I8" i="20" l="1"/>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165" i="20"/>
  <c r="I166" i="20"/>
  <c r="I167" i="20"/>
  <c r="I168" i="20"/>
  <c r="I169" i="20"/>
  <c r="I170" i="20"/>
  <c r="I171" i="20"/>
  <c r="I172" i="20"/>
  <c r="I173" i="20"/>
  <c r="I174" i="20"/>
  <c r="I175" i="20"/>
  <c r="I176" i="20"/>
  <c r="I177" i="20"/>
  <c r="I178" i="20"/>
  <c r="I179" i="20"/>
  <c r="I180" i="20"/>
  <c r="I181" i="20"/>
  <c r="I182" i="20"/>
  <c r="I183" i="20"/>
  <c r="I184" i="20"/>
  <c r="I185" i="20"/>
  <c r="I186" i="20"/>
  <c r="I187" i="20"/>
  <c r="I188" i="20"/>
  <c r="I189" i="20"/>
  <c r="I190" i="20"/>
  <c r="I191" i="20"/>
  <c r="I192" i="20"/>
  <c r="I193" i="20"/>
  <c r="I194" i="20"/>
  <c r="I195" i="20"/>
  <c r="I196" i="20"/>
  <c r="I197" i="20"/>
  <c r="I198" i="20"/>
  <c r="I199" i="20"/>
  <c r="I200" i="20"/>
  <c r="I201" i="20"/>
  <c r="I202" i="20"/>
  <c r="I203" i="20"/>
  <c r="I204" i="20"/>
  <c r="I205" i="20"/>
  <c r="I206" i="20"/>
  <c r="I207" i="20"/>
  <c r="I208" i="20"/>
  <c r="I209" i="20"/>
  <c r="I210" i="20"/>
  <c r="I211" i="20"/>
  <c r="I212" i="20"/>
  <c r="I213" i="20"/>
  <c r="I214" i="20"/>
  <c r="I215" i="20"/>
  <c r="I216" i="20"/>
  <c r="I217" i="20"/>
  <c r="I218" i="20"/>
  <c r="I219" i="20"/>
  <c r="I220" i="20"/>
  <c r="I221" i="20"/>
  <c r="I222" i="20"/>
  <c r="I223" i="20"/>
  <c r="I224" i="20"/>
  <c r="I225" i="20"/>
  <c r="I226" i="20"/>
  <c r="I227" i="20"/>
  <c r="I228" i="20"/>
  <c r="I229" i="20"/>
  <c r="I230" i="20"/>
  <c r="I231" i="20"/>
  <c r="I232" i="20"/>
  <c r="I233" i="20"/>
  <c r="I234" i="20"/>
  <c r="I235" i="20"/>
  <c r="I236" i="20"/>
  <c r="I237" i="20"/>
  <c r="I238" i="20"/>
  <c r="I239" i="20"/>
  <c r="I240" i="20"/>
  <c r="I241" i="20"/>
  <c r="I242" i="20"/>
  <c r="I243" i="20"/>
  <c r="I244" i="20"/>
  <c r="I245" i="20"/>
  <c r="I246" i="20"/>
  <c r="I247" i="20"/>
  <c r="I248" i="20"/>
  <c r="I249" i="20"/>
  <c r="I250" i="20"/>
  <c r="I251" i="20"/>
  <c r="I252" i="20"/>
  <c r="I253" i="20"/>
  <c r="I254" i="20"/>
  <c r="I255" i="20"/>
  <c r="I256" i="20"/>
  <c r="I257" i="20"/>
  <c r="I258" i="20"/>
  <c r="I259" i="20"/>
  <c r="I260" i="20"/>
  <c r="I261" i="20"/>
  <c r="I262" i="20"/>
  <c r="I263" i="20"/>
  <c r="I264" i="20"/>
  <c r="I265" i="20"/>
  <c r="I266" i="20"/>
  <c r="I267" i="20"/>
  <c r="I268" i="20"/>
  <c r="I269" i="20"/>
  <c r="I270" i="20"/>
  <c r="I271" i="20"/>
  <c r="I272" i="20"/>
  <c r="I273" i="20"/>
  <c r="I274" i="20"/>
  <c r="I275" i="20"/>
  <c r="I276" i="20"/>
  <c r="I277" i="20"/>
  <c r="I278" i="20"/>
  <c r="I279" i="20"/>
  <c r="I280" i="20"/>
  <c r="I281" i="20"/>
  <c r="I282" i="20"/>
  <c r="I283" i="20"/>
  <c r="I284" i="20"/>
  <c r="I285" i="20"/>
  <c r="I286" i="20"/>
  <c r="I287" i="20"/>
  <c r="I288" i="20"/>
  <c r="I289" i="20"/>
  <c r="I290" i="20"/>
  <c r="I291" i="20"/>
  <c r="I292" i="20"/>
  <c r="I293"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77" i="20"/>
  <c r="H178" i="20"/>
  <c r="H179" i="20"/>
  <c r="H180" i="20"/>
  <c r="H181" i="20"/>
  <c r="H182" i="20"/>
  <c r="H183" i="20"/>
  <c r="H184" i="20"/>
  <c r="H185" i="20"/>
  <c r="H186" i="20"/>
  <c r="H187" i="20"/>
  <c r="H188" i="20"/>
  <c r="H189" i="20"/>
  <c r="H190" i="20"/>
  <c r="H191" i="20"/>
  <c r="H192" i="20"/>
  <c r="H193" i="20"/>
  <c r="H194" i="20"/>
  <c r="H195" i="20"/>
  <c r="H196" i="20"/>
  <c r="H197" i="20"/>
  <c r="H198" i="20"/>
  <c r="H199" i="20"/>
  <c r="H200" i="20"/>
  <c r="H201" i="20"/>
  <c r="H202" i="20"/>
  <c r="H203" i="20"/>
  <c r="H204" i="20"/>
  <c r="H205" i="20"/>
  <c r="H206" i="20"/>
  <c r="H207" i="20"/>
  <c r="H208" i="20"/>
  <c r="H209" i="20"/>
  <c r="H210" i="20"/>
  <c r="H211" i="20"/>
  <c r="H212" i="20"/>
  <c r="H213" i="20"/>
  <c r="H214" i="20"/>
  <c r="H215" i="20"/>
  <c r="H216" i="20"/>
  <c r="H217" i="20"/>
  <c r="H218" i="20"/>
  <c r="H219" i="20"/>
  <c r="H220" i="20"/>
  <c r="H221" i="20"/>
  <c r="H222" i="20"/>
  <c r="H223" i="20"/>
  <c r="H224" i="20"/>
  <c r="H225" i="20"/>
  <c r="H226" i="20"/>
  <c r="H227" i="20"/>
  <c r="H228" i="20"/>
  <c r="H229" i="20"/>
  <c r="H230" i="20"/>
  <c r="H231" i="20"/>
  <c r="H232" i="20"/>
  <c r="H233" i="20"/>
  <c r="H234" i="20"/>
  <c r="H235" i="20"/>
  <c r="H236"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242" i="20"/>
  <c r="D243" i="20"/>
  <c r="D244" i="20"/>
  <c r="D245" i="20"/>
  <c r="D246" i="20"/>
  <c r="D247" i="20"/>
  <c r="D248" i="20"/>
  <c r="D249" i="20"/>
  <c r="D250" i="20"/>
  <c r="D251" i="20"/>
  <c r="D252" i="20"/>
  <c r="D253" i="20"/>
  <c r="D254" i="20"/>
  <c r="D255" i="20"/>
  <c r="D256" i="20"/>
  <c r="D257" i="20"/>
  <c r="D258" i="20"/>
  <c r="D259" i="20"/>
  <c r="D260" i="20"/>
  <c r="D261" i="20"/>
  <c r="D262" i="20"/>
  <c r="D263" i="20"/>
  <c r="D264" i="20"/>
  <c r="D265" i="20"/>
  <c r="D266" i="20"/>
  <c r="D267" i="20"/>
  <c r="D268" i="20"/>
  <c r="D269" i="20"/>
  <c r="D270" i="20"/>
  <c r="D271" i="20"/>
  <c r="D272" i="20"/>
  <c r="D273" i="20"/>
  <c r="D274" i="20"/>
  <c r="D275" i="20"/>
  <c r="D276" i="20"/>
  <c r="D277" i="20"/>
  <c r="D278" i="20"/>
  <c r="D279" i="20"/>
  <c r="D280" i="20"/>
  <c r="D281" i="20"/>
  <c r="D282" i="20"/>
  <c r="D283" i="20"/>
  <c r="D284" i="20"/>
  <c r="D285" i="20"/>
  <c r="D286" i="20"/>
  <c r="D287" i="20"/>
  <c r="D288" i="20"/>
  <c r="D289" i="20"/>
  <c r="D290" i="20"/>
  <c r="D291" i="20"/>
  <c r="D292" i="20"/>
  <c r="D293" i="20"/>
  <c r="C293"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74" i="20"/>
  <c r="C275" i="20"/>
  <c r="C276" i="20"/>
  <c r="C277" i="20"/>
  <c r="C278" i="20"/>
  <c r="C279" i="20"/>
  <c r="C280" i="20"/>
  <c r="C281" i="20"/>
  <c r="C282" i="20"/>
  <c r="C283" i="20"/>
  <c r="C284" i="20"/>
  <c r="C285" i="20"/>
  <c r="C286" i="20"/>
  <c r="C287" i="20"/>
  <c r="C288" i="20"/>
  <c r="C289" i="20"/>
  <c r="C290" i="20"/>
  <c r="C291" i="20"/>
  <c r="C292" i="20"/>
  <c r="C8" i="20"/>
  <c r="D8" i="20" s="1"/>
  <c r="H7" i="20" l="1"/>
  <c r="I7" i="20" s="1"/>
  <c r="C7" i="20"/>
  <c r="D7" i="20" s="1"/>
  <c r="F6" i="20"/>
  <c r="A6" i="20"/>
  <c r="G5" i="20"/>
  <c r="B5" i="20"/>
  <c r="G19" i="11" s="1"/>
  <c r="I5" i="20" l="1"/>
  <c r="D5" i="20"/>
  <c r="G22" i="11" s="1"/>
  <c r="I81" i="13" l="1"/>
  <c r="I90" i="13"/>
  <c r="I99" i="13"/>
  <c r="H8" i="13"/>
  <c r="I8" i="13" s="1"/>
  <c r="H9" i="13"/>
  <c r="I9" i="13" s="1"/>
  <c r="H10" i="13"/>
  <c r="I10" i="13" s="1"/>
  <c r="H11" i="13"/>
  <c r="I11" i="13" s="1"/>
  <c r="H12" i="13"/>
  <c r="I12" i="13" s="1"/>
  <c r="H13" i="13"/>
  <c r="I13" i="13" s="1"/>
  <c r="H14" i="13"/>
  <c r="I14" i="13" s="1"/>
  <c r="H15" i="13"/>
  <c r="I15" i="13" s="1"/>
  <c r="H16" i="13"/>
  <c r="I16" i="13" s="1"/>
  <c r="H17" i="13"/>
  <c r="I17" i="13" s="1"/>
  <c r="H18" i="13"/>
  <c r="I18" i="13" s="1"/>
  <c r="H19" i="13"/>
  <c r="I19" i="13" s="1"/>
  <c r="H20" i="13"/>
  <c r="I20" i="13" s="1"/>
  <c r="H21" i="13"/>
  <c r="I21" i="13" s="1"/>
  <c r="H22" i="13"/>
  <c r="I22" i="13" s="1"/>
  <c r="H23" i="13"/>
  <c r="I23" i="13" s="1"/>
  <c r="H24" i="13"/>
  <c r="I24" i="13" s="1"/>
  <c r="H25" i="13"/>
  <c r="I25" i="13" s="1"/>
  <c r="H26" i="13"/>
  <c r="I26" i="13" s="1"/>
  <c r="H27" i="13"/>
  <c r="I27" i="13" s="1"/>
  <c r="H28" i="13"/>
  <c r="I28" i="13" s="1"/>
  <c r="H29" i="13"/>
  <c r="I29" i="13" s="1"/>
  <c r="H30" i="13"/>
  <c r="I30" i="13" s="1"/>
  <c r="H31" i="13"/>
  <c r="I31" i="13" s="1"/>
  <c r="H32" i="13"/>
  <c r="I32" i="13" s="1"/>
  <c r="H33" i="13"/>
  <c r="I33" i="13" s="1"/>
  <c r="H34" i="13"/>
  <c r="I34" i="13" s="1"/>
  <c r="H35" i="13"/>
  <c r="I35" i="13" s="1"/>
  <c r="H36" i="13"/>
  <c r="I36" i="13" s="1"/>
  <c r="H37" i="13"/>
  <c r="I37" i="13" s="1"/>
  <c r="H38" i="13"/>
  <c r="I38" i="13" s="1"/>
  <c r="H39" i="13"/>
  <c r="I39" i="13" s="1"/>
  <c r="H40" i="13"/>
  <c r="I40" i="13" s="1"/>
  <c r="H41" i="13"/>
  <c r="I41" i="13" s="1"/>
  <c r="H42" i="13"/>
  <c r="I42" i="13" s="1"/>
  <c r="H43" i="13"/>
  <c r="I43" i="13" s="1"/>
  <c r="H44" i="13"/>
  <c r="I44" i="13" s="1"/>
  <c r="H45" i="13"/>
  <c r="I45" i="13" s="1"/>
  <c r="H46" i="13"/>
  <c r="I46" i="13" s="1"/>
  <c r="H47" i="13"/>
  <c r="I47" i="13" s="1"/>
  <c r="H48" i="13"/>
  <c r="I48" i="13" s="1"/>
  <c r="H49" i="13"/>
  <c r="I49" i="13" s="1"/>
  <c r="H50" i="13"/>
  <c r="I50" i="13" s="1"/>
  <c r="H51" i="13"/>
  <c r="I51" i="13" s="1"/>
  <c r="H52" i="13"/>
  <c r="I52" i="13" s="1"/>
  <c r="H53" i="13"/>
  <c r="I53" i="13" s="1"/>
  <c r="H54" i="13"/>
  <c r="I54" i="13" s="1"/>
  <c r="H55" i="13"/>
  <c r="I55" i="13" s="1"/>
  <c r="H56" i="13"/>
  <c r="I56" i="13" s="1"/>
  <c r="H57" i="13"/>
  <c r="I57" i="13" s="1"/>
  <c r="H58" i="13"/>
  <c r="I58" i="13" s="1"/>
  <c r="H59" i="13"/>
  <c r="I59" i="13" s="1"/>
  <c r="H60" i="13"/>
  <c r="I60" i="13" s="1"/>
  <c r="H61" i="13"/>
  <c r="I61" i="13" s="1"/>
  <c r="H62" i="13"/>
  <c r="I62" i="13" s="1"/>
  <c r="H63" i="13"/>
  <c r="I63" i="13" s="1"/>
  <c r="H64" i="13"/>
  <c r="I64" i="13" s="1"/>
  <c r="H65" i="13"/>
  <c r="I65" i="13" s="1"/>
  <c r="H66" i="13"/>
  <c r="I66" i="13" s="1"/>
  <c r="H67" i="13"/>
  <c r="I67" i="13" s="1"/>
  <c r="H68" i="13"/>
  <c r="I68" i="13" s="1"/>
  <c r="H69" i="13"/>
  <c r="I69" i="13" s="1"/>
  <c r="H70" i="13"/>
  <c r="I70" i="13" s="1"/>
  <c r="H71" i="13"/>
  <c r="I71" i="13" s="1"/>
  <c r="H72" i="13"/>
  <c r="I72" i="13" s="1"/>
  <c r="H73" i="13"/>
  <c r="I73" i="13" s="1"/>
  <c r="H74" i="13"/>
  <c r="I74" i="13" s="1"/>
  <c r="H75" i="13"/>
  <c r="I75" i="13" s="1"/>
  <c r="H76" i="13"/>
  <c r="I76" i="13" s="1"/>
  <c r="H77" i="13"/>
  <c r="I77" i="13" s="1"/>
  <c r="H78" i="13"/>
  <c r="I78" i="13" s="1"/>
  <c r="H79" i="13"/>
  <c r="I79" i="13" s="1"/>
  <c r="H80" i="13"/>
  <c r="I80" i="13" s="1"/>
  <c r="H81" i="13"/>
  <c r="H82" i="13"/>
  <c r="I82" i="13" s="1"/>
  <c r="H83" i="13"/>
  <c r="I83" i="13" s="1"/>
  <c r="H84" i="13"/>
  <c r="I84" i="13" s="1"/>
  <c r="H85" i="13"/>
  <c r="I85" i="13" s="1"/>
  <c r="H86" i="13"/>
  <c r="I86" i="13" s="1"/>
  <c r="H87" i="13"/>
  <c r="I87" i="13" s="1"/>
  <c r="H88" i="13"/>
  <c r="I88" i="13" s="1"/>
  <c r="H89" i="13"/>
  <c r="I89" i="13" s="1"/>
  <c r="H90" i="13"/>
  <c r="H91" i="13"/>
  <c r="I91" i="13" s="1"/>
  <c r="H92" i="13"/>
  <c r="I92" i="13" s="1"/>
  <c r="H93" i="13"/>
  <c r="I93" i="13" s="1"/>
  <c r="H94" i="13"/>
  <c r="I94" i="13" s="1"/>
  <c r="H95" i="13"/>
  <c r="I95" i="13" s="1"/>
  <c r="H96" i="13"/>
  <c r="I96" i="13" s="1"/>
  <c r="H97" i="13"/>
  <c r="I97" i="13" s="1"/>
  <c r="H98" i="13"/>
  <c r="I98" i="13" s="1"/>
  <c r="H99" i="13"/>
  <c r="H100" i="13"/>
  <c r="I100" i="13" s="1"/>
  <c r="H101" i="13"/>
  <c r="I101" i="13" s="1"/>
  <c r="H102" i="13"/>
  <c r="I102" i="13" s="1"/>
  <c r="H103" i="13"/>
  <c r="I103" i="13" s="1"/>
  <c r="H7" i="13"/>
  <c r="I7" i="13" s="1"/>
  <c r="D9" i="13"/>
  <c r="D10" i="13"/>
  <c r="D15" i="13"/>
  <c r="D18" i="13"/>
  <c r="D19" i="13"/>
  <c r="D24" i="13"/>
  <c r="D27" i="13"/>
  <c r="D28" i="13"/>
  <c r="D33" i="13"/>
  <c r="D36" i="13"/>
  <c r="D37" i="13"/>
  <c r="D42" i="13"/>
  <c r="D45" i="13"/>
  <c r="D46" i="13"/>
  <c r="D51" i="13"/>
  <c r="D54" i="13"/>
  <c r="D55" i="13"/>
  <c r="D60" i="13"/>
  <c r="D63" i="13"/>
  <c r="D64" i="13"/>
  <c r="D69" i="13"/>
  <c r="D72" i="13"/>
  <c r="D73" i="13"/>
  <c r="D78" i="13"/>
  <c r="D81" i="13"/>
  <c r="D82" i="13"/>
  <c r="D87" i="13"/>
  <c r="D90" i="13"/>
  <c r="D91" i="13"/>
  <c r="D96" i="13"/>
  <c r="D99" i="13"/>
  <c r="D100" i="13"/>
  <c r="C8" i="13"/>
  <c r="D8" i="13" s="1"/>
  <c r="C9" i="13"/>
  <c r="C10" i="13"/>
  <c r="C11" i="13"/>
  <c r="D11" i="13" s="1"/>
  <c r="C12" i="13"/>
  <c r="D12" i="13" s="1"/>
  <c r="C13" i="13"/>
  <c r="D13" i="13" s="1"/>
  <c r="C14" i="13"/>
  <c r="D14" i="13" s="1"/>
  <c r="C15" i="13"/>
  <c r="C16" i="13"/>
  <c r="D16" i="13" s="1"/>
  <c r="C17" i="13"/>
  <c r="D17" i="13" s="1"/>
  <c r="C18" i="13"/>
  <c r="C19" i="13"/>
  <c r="C20" i="13"/>
  <c r="D20" i="13" s="1"/>
  <c r="C21" i="13"/>
  <c r="D21" i="13" s="1"/>
  <c r="C22" i="13"/>
  <c r="D22" i="13" s="1"/>
  <c r="C23" i="13"/>
  <c r="D23" i="13" s="1"/>
  <c r="C24" i="13"/>
  <c r="C25" i="13"/>
  <c r="D25" i="13" s="1"/>
  <c r="C26" i="13"/>
  <c r="D26" i="13" s="1"/>
  <c r="C27" i="13"/>
  <c r="C28" i="13"/>
  <c r="C29" i="13"/>
  <c r="D29" i="13" s="1"/>
  <c r="C30" i="13"/>
  <c r="D30" i="13" s="1"/>
  <c r="C31" i="13"/>
  <c r="D31" i="13" s="1"/>
  <c r="C32" i="13"/>
  <c r="D32" i="13" s="1"/>
  <c r="C33" i="13"/>
  <c r="C34" i="13"/>
  <c r="D34" i="13" s="1"/>
  <c r="C35" i="13"/>
  <c r="D35" i="13" s="1"/>
  <c r="C36" i="13"/>
  <c r="C37" i="13"/>
  <c r="C38" i="13"/>
  <c r="D38" i="13" s="1"/>
  <c r="C39" i="13"/>
  <c r="D39" i="13" s="1"/>
  <c r="C40" i="13"/>
  <c r="D40" i="13" s="1"/>
  <c r="C41" i="13"/>
  <c r="D41" i="13" s="1"/>
  <c r="C42" i="13"/>
  <c r="C43" i="13"/>
  <c r="D43" i="13" s="1"/>
  <c r="C44" i="13"/>
  <c r="D44" i="13" s="1"/>
  <c r="C45" i="13"/>
  <c r="C46" i="13"/>
  <c r="C47" i="13"/>
  <c r="D47" i="13" s="1"/>
  <c r="C48" i="13"/>
  <c r="D48" i="13" s="1"/>
  <c r="C49" i="13"/>
  <c r="D49" i="13" s="1"/>
  <c r="C50" i="13"/>
  <c r="D50" i="13" s="1"/>
  <c r="C51" i="13"/>
  <c r="C52" i="13"/>
  <c r="D52" i="13" s="1"/>
  <c r="C53" i="13"/>
  <c r="D53" i="13" s="1"/>
  <c r="C54" i="13"/>
  <c r="C55" i="13"/>
  <c r="C56" i="13"/>
  <c r="D56" i="13" s="1"/>
  <c r="C57" i="13"/>
  <c r="D57" i="13" s="1"/>
  <c r="C58" i="13"/>
  <c r="D58" i="13" s="1"/>
  <c r="C59" i="13"/>
  <c r="D59" i="13" s="1"/>
  <c r="C60" i="13"/>
  <c r="C61" i="13"/>
  <c r="D61" i="13" s="1"/>
  <c r="C62" i="13"/>
  <c r="D62" i="13" s="1"/>
  <c r="C63" i="13"/>
  <c r="C64" i="13"/>
  <c r="C65" i="13"/>
  <c r="D65" i="13" s="1"/>
  <c r="C66" i="13"/>
  <c r="D66" i="13" s="1"/>
  <c r="C67" i="13"/>
  <c r="D67" i="13" s="1"/>
  <c r="C68" i="13"/>
  <c r="D68" i="13" s="1"/>
  <c r="C69" i="13"/>
  <c r="C70" i="13"/>
  <c r="D70" i="13" s="1"/>
  <c r="C71" i="13"/>
  <c r="D71" i="13" s="1"/>
  <c r="C72" i="13"/>
  <c r="C73" i="13"/>
  <c r="C74" i="13"/>
  <c r="D74" i="13" s="1"/>
  <c r="C75" i="13"/>
  <c r="D75" i="13" s="1"/>
  <c r="C76" i="13"/>
  <c r="D76" i="13" s="1"/>
  <c r="C77" i="13"/>
  <c r="D77" i="13" s="1"/>
  <c r="C78" i="13"/>
  <c r="C79" i="13"/>
  <c r="D79" i="13" s="1"/>
  <c r="C80" i="13"/>
  <c r="D80" i="13" s="1"/>
  <c r="C81" i="13"/>
  <c r="C82" i="13"/>
  <c r="C83" i="13"/>
  <c r="D83" i="13" s="1"/>
  <c r="C84" i="13"/>
  <c r="D84" i="13" s="1"/>
  <c r="C85" i="13"/>
  <c r="D85" i="13" s="1"/>
  <c r="C86" i="13"/>
  <c r="D86" i="13" s="1"/>
  <c r="C87" i="13"/>
  <c r="C88" i="13"/>
  <c r="D88" i="13" s="1"/>
  <c r="C89" i="13"/>
  <c r="D89" i="13" s="1"/>
  <c r="C90" i="13"/>
  <c r="C91" i="13"/>
  <c r="C92" i="13"/>
  <c r="D92" i="13" s="1"/>
  <c r="C93" i="13"/>
  <c r="D93" i="13" s="1"/>
  <c r="C94" i="13"/>
  <c r="D94" i="13" s="1"/>
  <c r="C95" i="13"/>
  <c r="D95" i="13" s="1"/>
  <c r="C96" i="13"/>
  <c r="C97" i="13"/>
  <c r="D97" i="13" s="1"/>
  <c r="C98" i="13"/>
  <c r="D98" i="13" s="1"/>
  <c r="C99" i="13"/>
  <c r="C100" i="13"/>
  <c r="C101" i="13"/>
  <c r="D101" i="13" s="1"/>
  <c r="C102" i="13"/>
  <c r="D102" i="13" s="1"/>
  <c r="C103" i="13"/>
  <c r="D103" i="13" s="1"/>
  <c r="C7" i="13"/>
  <c r="D7" i="13" s="1"/>
  <c r="H41" i="19"/>
  <c r="H16" i="19"/>
  <c r="A6" i="19"/>
  <c r="H41" i="11"/>
  <c r="O5" i="10" l="1"/>
  <c r="G20" i="8" s="1"/>
  <c r="A6" i="11" l="1"/>
  <c r="H35" i="8" l="1"/>
  <c r="A6" i="8"/>
  <c r="H36" i="1"/>
  <c r="A6" i="1"/>
  <c r="A6" i="12"/>
  <c r="H43" i="12"/>
  <c r="A28" i="15" l="1"/>
  <c r="F15" i="8" l="1"/>
  <c r="G15" i="8"/>
  <c r="M8" i="10"/>
  <c r="N8" i="10" s="1"/>
  <c r="P8" i="10"/>
  <c r="Q8" i="10" s="1"/>
  <c r="M9" i="10"/>
  <c r="N9" i="10" s="1"/>
  <c r="P9" i="10"/>
  <c r="Q9" i="10" s="1"/>
  <c r="M10" i="10"/>
  <c r="N10" i="10" s="1"/>
  <c r="R10" i="10" s="1"/>
  <c r="P10" i="10"/>
  <c r="Q10" i="10" s="1"/>
  <c r="M11" i="10"/>
  <c r="N11" i="10"/>
  <c r="R11" i="10" s="1"/>
  <c r="P11" i="10"/>
  <c r="Q11" i="10"/>
  <c r="M12" i="10"/>
  <c r="N12" i="10" s="1"/>
  <c r="R12" i="10" s="1"/>
  <c r="P12" i="10"/>
  <c r="Q12" i="10"/>
  <c r="M13" i="10"/>
  <c r="N13" i="10" s="1"/>
  <c r="R13" i="10" s="1"/>
  <c r="P13" i="10"/>
  <c r="Q13" i="10"/>
  <c r="M14" i="10"/>
  <c r="N14" i="10" s="1"/>
  <c r="R14" i="10" s="1"/>
  <c r="P14" i="10"/>
  <c r="Q14" i="10" s="1"/>
  <c r="M15" i="10"/>
  <c r="N15" i="10" s="1"/>
  <c r="P15" i="10"/>
  <c r="Q15" i="10" s="1"/>
  <c r="M16" i="10"/>
  <c r="N16" i="10" s="1"/>
  <c r="P16" i="10"/>
  <c r="Q16" i="10" s="1"/>
  <c r="M17" i="10"/>
  <c r="N17" i="10" s="1"/>
  <c r="R17" i="10" s="1"/>
  <c r="P17" i="10"/>
  <c r="Q17" i="10"/>
  <c r="M18" i="10"/>
  <c r="N18" i="10" s="1"/>
  <c r="P18" i="10"/>
  <c r="Q18" i="10"/>
  <c r="M19" i="10"/>
  <c r="N19" i="10" s="1"/>
  <c r="P19" i="10"/>
  <c r="Q19" i="10"/>
  <c r="M20" i="10"/>
  <c r="N20" i="10" s="1"/>
  <c r="R20" i="10" s="1"/>
  <c r="P20" i="10"/>
  <c r="Q20" i="10" s="1"/>
  <c r="M21" i="10"/>
  <c r="N21" i="10" s="1"/>
  <c r="P21" i="10"/>
  <c r="Q21" i="10"/>
  <c r="M22" i="10"/>
  <c r="N22" i="10" s="1"/>
  <c r="P22" i="10"/>
  <c r="Q22" i="10" s="1"/>
  <c r="M23" i="10"/>
  <c r="N23" i="10" s="1"/>
  <c r="R23" i="10" s="1"/>
  <c r="P23" i="10"/>
  <c r="Q23" i="10" s="1"/>
  <c r="M24" i="10"/>
  <c r="N24" i="10" s="1"/>
  <c r="P24" i="10"/>
  <c r="Q24" i="10" s="1"/>
  <c r="M25" i="10"/>
  <c r="N25" i="10" s="1"/>
  <c r="P25" i="10"/>
  <c r="Q25" i="10" s="1"/>
  <c r="M26" i="10"/>
  <c r="N26" i="10" s="1"/>
  <c r="P26" i="10"/>
  <c r="Q26" i="10" s="1"/>
  <c r="M27" i="10"/>
  <c r="N27" i="10" s="1"/>
  <c r="P27" i="10"/>
  <c r="Q27" i="10" s="1"/>
  <c r="M28" i="10"/>
  <c r="N28" i="10" s="1"/>
  <c r="P28" i="10"/>
  <c r="Q28" i="10" s="1"/>
  <c r="M29" i="10"/>
  <c r="N29" i="10"/>
  <c r="R29" i="10" s="1"/>
  <c r="P29" i="10"/>
  <c r="Q29" i="10" s="1"/>
  <c r="M30" i="10"/>
  <c r="N30" i="10" s="1"/>
  <c r="P30" i="10"/>
  <c r="Q30" i="10" s="1"/>
  <c r="M31" i="10"/>
  <c r="N31" i="10" s="1"/>
  <c r="P31" i="10"/>
  <c r="Q31" i="10"/>
  <c r="M32" i="10"/>
  <c r="N32" i="10" s="1"/>
  <c r="P32" i="10"/>
  <c r="Q32" i="10" s="1"/>
  <c r="M33" i="10"/>
  <c r="N33" i="10" s="1"/>
  <c r="P33" i="10"/>
  <c r="Q33" i="10" s="1"/>
  <c r="M34" i="10"/>
  <c r="N34" i="10" s="1"/>
  <c r="P34" i="10"/>
  <c r="Q34" i="10" s="1"/>
  <c r="M35" i="10"/>
  <c r="N35" i="10" s="1"/>
  <c r="P35" i="10"/>
  <c r="Q35" i="10"/>
  <c r="M36" i="10"/>
  <c r="N36" i="10" s="1"/>
  <c r="P36" i="10"/>
  <c r="Q36" i="10"/>
  <c r="M37" i="10"/>
  <c r="N37" i="10" s="1"/>
  <c r="P37" i="10"/>
  <c r="Q37" i="10"/>
  <c r="M38" i="10"/>
  <c r="N38" i="10" s="1"/>
  <c r="P38" i="10"/>
  <c r="Q38" i="10" s="1"/>
  <c r="M39" i="10"/>
  <c r="N39" i="10" s="1"/>
  <c r="R39" i="10" s="1"/>
  <c r="P39" i="10"/>
  <c r="Q39" i="10" s="1"/>
  <c r="M40" i="10"/>
  <c r="N40" i="10" s="1"/>
  <c r="P40" i="10"/>
  <c r="Q40" i="10" s="1"/>
  <c r="M41" i="10"/>
  <c r="N41" i="10"/>
  <c r="P41" i="10"/>
  <c r="Q41" i="10" s="1"/>
  <c r="M42" i="10"/>
  <c r="N42" i="10" s="1"/>
  <c r="P42" i="10"/>
  <c r="Q42" i="10" s="1"/>
  <c r="M43" i="10"/>
  <c r="N43" i="10" s="1"/>
  <c r="P43" i="10"/>
  <c r="Q43" i="10" s="1"/>
  <c r="M44" i="10"/>
  <c r="N44" i="10" s="1"/>
  <c r="P44" i="10"/>
  <c r="Q44" i="10" s="1"/>
  <c r="M45" i="10"/>
  <c r="N45" i="10" s="1"/>
  <c r="P45" i="10"/>
  <c r="Q45" i="10" s="1"/>
  <c r="M46" i="10"/>
  <c r="N46" i="10" s="1"/>
  <c r="P46" i="10"/>
  <c r="Q46" i="10" s="1"/>
  <c r="M47" i="10"/>
  <c r="N47" i="10" s="1"/>
  <c r="R47" i="10" s="1"/>
  <c r="P47" i="10"/>
  <c r="Q47" i="10" s="1"/>
  <c r="M48" i="10"/>
  <c r="N48" i="10" s="1"/>
  <c r="P48" i="10"/>
  <c r="Q48" i="10" s="1"/>
  <c r="M49" i="10"/>
  <c r="N49" i="10" s="1"/>
  <c r="P49" i="10"/>
  <c r="Q49" i="10" s="1"/>
  <c r="M50" i="10"/>
  <c r="N50" i="10" s="1"/>
  <c r="P50" i="10"/>
  <c r="Q50" i="10" s="1"/>
  <c r="M51" i="10"/>
  <c r="N51" i="10" s="1"/>
  <c r="R51" i="10" s="1"/>
  <c r="P51" i="10"/>
  <c r="Q51" i="10" s="1"/>
  <c r="M52" i="10"/>
  <c r="N52" i="10" s="1"/>
  <c r="P52" i="10"/>
  <c r="Q52" i="10" s="1"/>
  <c r="M53" i="10"/>
  <c r="N53" i="10"/>
  <c r="P53" i="10"/>
  <c r="Q53" i="10" s="1"/>
  <c r="M54" i="10"/>
  <c r="N54" i="10" s="1"/>
  <c r="P54" i="10"/>
  <c r="Q54" i="10" s="1"/>
  <c r="M55" i="10"/>
  <c r="N55" i="10" s="1"/>
  <c r="P55" i="10"/>
  <c r="Q55" i="10"/>
  <c r="M56" i="10"/>
  <c r="N56" i="10" s="1"/>
  <c r="P56" i="10"/>
  <c r="Q56" i="10" s="1"/>
  <c r="M57" i="10"/>
  <c r="N57" i="10" s="1"/>
  <c r="P57" i="10"/>
  <c r="Q57" i="10" s="1"/>
  <c r="M58" i="10"/>
  <c r="N58" i="10" s="1"/>
  <c r="P58" i="10"/>
  <c r="Q58" i="10" s="1"/>
  <c r="M59" i="10"/>
  <c r="N59" i="10" s="1"/>
  <c r="R59" i="10" s="1"/>
  <c r="P59" i="10"/>
  <c r="Q59" i="10"/>
  <c r="M60" i="10"/>
  <c r="N60" i="10" s="1"/>
  <c r="P60" i="10"/>
  <c r="Q60" i="10"/>
  <c r="M61" i="10"/>
  <c r="N61" i="10" s="1"/>
  <c r="P61" i="10"/>
  <c r="Q61" i="10"/>
  <c r="M62" i="10"/>
  <c r="N62" i="10" s="1"/>
  <c r="P62" i="10"/>
  <c r="Q62" i="10" s="1"/>
  <c r="M63" i="10"/>
  <c r="N63" i="10" s="1"/>
  <c r="P63" i="10"/>
  <c r="Q63" i="10" s="1"/>
  <c r="M64" i="10"/>
  <c r="N64" i="10" s="1"/>
  <c r="P64" i="10"/>
  <c r="Q64" i="10" s="1"/>
  <c r="M65" i="10"/>
  <c r="N65" i="10"/>
  <c r="P65" i="10"/>
  <c r="Q65" i="10" s="1"/>
  <c r="M66" i="10"/>
  <c r="N66" i="10" s="1"/>
  <c r="P66" i="10"/>
  <c r="Q66" i="10" s="1"/>
  <c r="M67" i="10"/>
  <c r="N67" i="10" s="1"/>
  <c r="P67" i="10"/>
  <c r="Q67" i="10" s="1"/>
  <c r="M68" i="10"/>
  <c r="N68" i="10" s="1"/>
  <c r="P68" i="10"/>
  <c r="Q68" i="10" s="1"/>
  <c r="M69" i="10"/>
  <c r="N69" i="10" s="1"/>
  <c r="P69" i="10"/>
  <c r="Q69" i="10"/>
  <c r="M70" i="10"/>
  <c r="N70" i="10"/>
  <c r="P70" i="10"/>
  <c r="Q70" i="10" s="1"/>
  <c r="M71" i="10"/>
  <c r="N71" i="10"/>
  <c r="R71" i="10" s="1"/>
  <c r="P71" i="10"/>
  <c r="Q71" i="10" s="1"/>
  <c r="M72" i="10"/>
  <c r="N72" i="10" s="1"/>
  <c r="P72" i="10"/>
  <c r="Q72" i="10" s="1"/>
  <c r="M73" i="10"/>
  <c r="N73" i="10" s="1"/>
  <c r="P73" i="10"/>
  <c r="Q73" i="10" s="1"/>
  <c r="M74" i="10"/>
  <c r="N74" i="10" s="1"/>
  <c r="P74" i="10"/>
  <c r="Q74" i="10" s="1"/>
  <c r="M75" i="10"/>
  <c r="N75" i="10" s="1"/>
  <c r="P75" i="10"/>
  <c r="Q75" i="10" s="1"/>
  <c r="M76" i="10"/>
  <c r="N76" i="10" s="1"/>
  <c r="P76" i="10"/>
  <c r="Q76" i="10" s="1"/>
  <c r="M77" i="10"/>
  <c r="N77" i="10" s="1"/>
  <c r="R77" i="10" s="1"/>
  <c r="P77" i="10"/>
  <c r="Q77" i="10"/>
  <c r="M78" i="10"/>
  <c r="N78" i="10" s="1"/>
  <c r="P78" i="10"/>
  <c r="Q78" i="10" s="1"/>
  <c r="M79" i="10"/>
  <c r="N79" i="10" s="1"/>
  <c r="P79" i="10"/>
  <c r="Q79" i="10" s="1"/>
  <c r="M80" i="10"/>
  <c r="N80" i="10" s="1"/>
  <c r="P80" i="10"/>
  <c r="Q80" i="10" s="1"/>
  <c r="M81" i="10"/>
  <c r="N81" i="10" s="1"/>
  <c r="P81" i="10"/>
  <c r="Q81" i="10" s="1"/>
  <c r="M82" i="10"/>
  <c r="N82" i="10" s="1"/>
  <c r="P82" i="10"/>
  <c r="Q82" i="10" s="1"/>
  <c r="M83" i="10"/>
  <c r="N83" i="10" s="1"/>
  <c r="P83" i="10"/>
  <c r="Q83" i="10" s="1"/>
  <c r="M84" i="10"/>
  <c r="N84" i="10" s="1"/>
  <c r="P84" i="10"/>
  <c r="Q84" i="10" s="1"/>
  <c r="M85" i="10"/>
  <c r="N85" i="10" s="1"/>
  <c r="P85" i="10"/>
  <c r="Q85" i="10" s="1"/>
  <c r="M86" i="10"/>
  <c r="N86" i="10" s="1"/>
  <c r="P86" i="10"/>
  <c r="Q86" i="10" s="1"/>
  <c r="M87" i="10"/>
  <c r="N87" i="10" s="1"/>
  <c r="R87" i="10" s="1"/>
  <c r="P87" i="10"/>
  <c r="Q87" i="10"/>
  <c r="M88" i="10"/>
  <c r="N88" i="10" s="1"/>
  <c r="P88" i="10"/>
  <c r="Q88" i="10" s="1"/>
  <c r="M89" i="10"/>
  <c r="N89" i="10" s="1"/>
  <c r="P89" i="10"/>
  <c r="Q89" i="10" s="1"/>
  <c r="M90" i="10"/>
  <c r="N90" i="10" s="1"/>
  <c r="P90" i="10"/>
  <c r="Q90" i="10" s="1"/>
  <c r="M91" i="10"/>
  <c r="N91" i="10" s="1"/>
  <c r="P91" i="10"/>
  <c r="Q91" i="10" s="1"/>
  <c r="M92" i="10"/>
  <c r="N92" i="10" s="1"/>
  <c r="R92" i="10" s="1"/>
  <c r="P92" i="10"/>
  <c r="Q92" i="10"/>
  <c r="M93" i="10"/>
  <c r="N93" i="10"/>
  <c r="P93" i="10"/>
  <c r="Q93" i="10" s="1"/>
  <c r="M94" i="10"/>
  <c r="N94" i="10" s="1"/>
  <c r="P94" i="10"/>
  <c r="Q94" i="10" s="1"/>
  <c r="M95" i="10"/>
  <c r="N95" i="10" s="1"/>
  <c r="P95" i="10"/>
  <c r="Q95" i="10"/>
  <c r="M96" i="10"/>
  <c r="N96" i="10" s="1"/>
  <c r="P96" i="10"/>
  <c r="Q96" i="10" s="1"/>
  <c r="M97" i="10"/>
  <c r="N97" i="10" s="1"/>
  <c r="P97" i="10"/>
  <c r="Q97" i="10" s="1"/>
  <c r="M98" i="10"/>
  <c r="N98" i="10" s="1"/>
  <c r="P98" i="10"/>
  <c r="Q98" i="10" s="1"/>
  <c r="M99" i="10"/>
  <c r="N99" i="10" s="1"/>
  <c r="P99" i="10"/>
  <c r="Q99" i="10"/>
  <c r="M100" i="10"/>
  <c r="N100" i="10" s="1"/>
  <c r="P100" i="10"/>
  <c r="Q100" i="10" s="1"/>
  <c r="M101" i="10"/>
  <c r="N101" i="10" s="1"/>
  <c r="P101" i="10"/>
  <c r="Q101" i="10" s="1"/>
  <c r="M102" i="10"/>
  <c r="N102" i="10"/>
  <c r="P102" i="10"/>
  <c r="Q102" i="10" s="1"/>
  <c r="P7" i="10"/>
  <c r="Q7" i="10" s="1"/>
  <c r="M7" i="10"/>
  <c r="N7" i="10" s="1"/>
  <c r="P6" i="10"/>
  <c r="Q6" i="10" s="1"/>
  <c r="M6" i="10"/>
  <c r="N6" i="10" s="1"/>
  <c r="L5" i="10"/>
  <c r="F20" i="8" s="1"/>
  <c r="H20" i="8" s="1"/>
  <c r="K5" i="10"/>
  <c r="H10" i="9"/>
  <c r="I10" i="9" s="1"/>
  <c r="H11" i="9"/>
  <c r="I11" i="9" s="1"/>
  <c r="H12" i="9"/>
  <c r="I12" i="9" s="1"/>
  <c r="H13" i="9"/>
  <c r="I13" i="9"/>
  <c r="H14" i="9"/>
  <c r="I14" i="9" s="1"/>
  <c r="H15" i="9"/>
  <c r="I15" i="9" s="1"/>
  <c r="H16" i="9"/>
  <c r="I16" i="9" s="1"/>
  <c r="H17" i="9"/>
  <c r="I17" i="9" s="1"/>
  <c r="H18" i="9"/>
  <c r="I18" i="9" s="1"/>
  <c r="H19" i="9"/>
  <c r="I19" i="9" s="1"/>
  <c r="H20" i="9"/>
  <c r="I20" i="9" s="1"/>
  <c r="H21" i="9"/>
  <c r="I21" i="9"/>
  <c r="H22" i="9"/>
  <c r="I22" i="9" s="1"/>
  <c r="H23" i="9"/>
  <c r="I23" i="9" s="1"/>
  <c r="H24" i="9"/>
  <c r="I24" i="9" s="1"/>
  <c r="H25" i="9"/>
  <c r="I25" i="9"/>
  <c r="H26" i="9"/>
  <c r="I26" i="9" s="1"/>
  <c r="H27" i="9"/>
  <c r="I27" i="9" s="1"/>
  <c r="H28" i="9"/>
  <c r="I28" i="9" s="1"/>
  <c r="H29" i="9"/>
  <c r="I29" i="9" s="1"/>
  <c r="H30" i="9"/>
  <c r="I30" i="9" s="1"/>
  <c r="H31" i="9"/>
  <c r="I31" i="9" s="1"/>
  <c r="H32" i="9"/>
  <c r="I32" i="9" s="1"/>
  <c r="H33" i="9"/>
  <c r="I33" i="9"/>
  <c r="H34" i="9"/>
  <c r="I34" i="9" s="1"/>
  <c r="H35" i="9"/>
  <c r="I35" i="9" s="1"/>
  <c r="H36" i="9"/>
  <c r="I36" i="9" s="1"/>
  <c r="H37" i="9"/>
  <c r="I37" i="9" s="1"/>
  <c r="H38" i="9"/>
  <c r="I38" i="9" s="1"/>
  <c r="H39" i="9"/>
  <c r="I39" i="9" s="1"/>
  <c r="H40" i="9"/>
  <c r="I40" i="9" s="1"/>
  <c r="H41" i="9"/>
  <c r="I41" i="9" s="1"/>
  <c r="H42" i="9"/>
  <c r="I42" i="9" s="1"/>
  <c r="H43" i="9"/>
  <c r="I43" i="9" s="1"/>
  <c r="H44" i="9"/>
  <c r="I44" i="9" s="1"/>
  <c r="H45" i="9"/>
  <c r="I45" i="9" s="1"/>
  <c r="H46" i="9"/>
  <c r="I46" i="9" s="1"/>
  <c r="H47" i="9"/>
  <c r="I47" i="9" s="1"/>
  <c r="H48" i="9"/>
  <c r="I48" i="9" s="1"/>
  <c r="H49" i="9"/>
  <c r="I49" i="9"/>
  <c r="H50" i="9"/>
  <c r="I50" i="9" s="1"/>
  <c r="H51" i="9"/>
  <c r="I51" i="9" s="1"/>
  <c r="H52" i="9"/>
  <c r="I52" i="9" s="1"/>
  <c r="H53" i="9"/>
  <c r="I53" i="9" s="1"/>
  <c r="H54" i="9"/>
  <c r="I54" i="9" s="1"/>
  <c r="H55" i="9"/>
  <c r="I55" i="9" s="1"/>
  <c r="H56" i="9"/>
  <c r="I56" i="9" s="1"/>
  <c r="H57" i="9"/>
  <c r="I57" i="9"/>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73" i="9"/>
  <c r="I73" i="9"/>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c r="H94" i="9"/>
  <c r="I94" i="9" s="1"/>
  <c r="H95" i="9"/>
  <c r="I95" i="9" s="1"/>
  <c r="H96" i="9"/>
  <c r="I96" i="9" s="1"/>
  <c r="H97" i="9"/>
  <c r="I97" i="9" s="1"/>
  <c r="H98" i="9"/>
  <c r="I98" i="9" s="1"/>
  <c r="H99" i="9"/>
  <c r="I99" i="9" s="1"/>
  <c r="H100" i="9"/>
  <c r="I100" i="9" s="1"/>
  <c r="H101" i="9"/>
  <c r="I101" i="9"/>
  <c r="H102" i="9"/>
  <c r="I102" i="9" s="1"/>
  <c r="A5" i="9"/>
  <c r="F5" i="9"/>
  <c r="K10" i="14"/>
  <c r="K11" i="14"/>
  <c r="K12" i="14"/>
  <c r="K13" i="14"/>
  <c r="K14" i="14"/>
  <c r="K15" i="14"/>
  <c r="K16" i="14"/>
  <c r="K17" i="14"/>
  <c r="K18" i="14"/>
  <c r="K19" i="14"/>
  <c r="K20" i="14"/>
  <c r="K21" i="14"/>
  <c r="K22" i="14"/>
  <c r="K23" i="14"/>
  <c r="K24" i="14"/>
  <c r="K25" i="14"/>
  <c r="K26" i="14"/>
  <c r="K27" i="14"/>
  <c r="K28" i="14"/>
  <c r="K29" i="14"/>
  <c r="K30" i="14"/>
  <c r="K31" i="14"/>
  <c r="L31" i="14"/>
  <c r="K32" i="14"/>
  <c r="K33" i="14"/>
  <c r="K34" i="14"/>
  <c r="K35" i="14"/>
  <c r="K36" i="14"/>
  <c r="L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L67" i="14"/>
  <c r="K68" i="14"/>
  <c r="K69" i="14"/>
  <c r="K70" i="14"/>
  <c r="K71" i="14"/>
  <c r="K72" i="14"/>
  <c r="L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J10" i="14"/>
  <c r="J11" i="14"/>
  <c r="L11" i="14" s="1"/>
  <c r="J12" i="14"/>
  <c r="L12" i="14" s="1"/>
  <c r="J13" i="14"/>
  <c r="L13" i="14" s="1"/>
  <c r="J14" i="14"/>
  <c r="J15" i="14"/>
  <c r="J16" i="14"/>
  <c r="J17" i="14"/>
  <c r="L17" i="14" s="1"/>
  <c r="J18" i="14"/>
  <c r="J19" i="14"/>
  <c r="L19" i="14" s="1"/>
  <c r="J20" i="14"/>
  <c r="L20" i="14" s="1"/>
  <c r="J21" i="14"/>
  <c r="J22" i="14"/>
  <c r="J23" i="14"/>
  <c r="L23" i="14" s="1"/>
  <c r="J24" i="14"/>
  <c r="J25" i="14"/>
  <c r="L25" i="14" s="1"/>
  <c r="J26" i="14"/>
  <c r="J27" i="14"/>
  <c r="L27" i="14" s="1"/>
  <c r="J28" i="14"/>
  <c r="L28" i="14" s="1"/>
  <c r="J29" i="14"/>
  <c r="L29" i="14" s="1"/>
  <c r="J30" i="14"/>
  <c r="J31" i="14"/>
  <c r="J32" i="14"/>
  <c r="L32" i="14" s="1"/>
  <c r="J33" i="14"/>
  <c r="J34" i="14"/>
  <c r="J35" i="14"/>
  <c r="L35" i="14" s="1"/>
  <c r="J36" i="14"/>
  <c r="J37" i="14"/>
  <c r="L37" i="14" s="1"/>
  <c r="J38" i="14"/>
  <c r="J39" i="14"/>
  <c r="J40" i="14"/>
  <c r="L40" i="14" s="1"/>
  <c r="J41" i="14"/>
  <c r="L41" i="14" s="1"/>
  <c r="J42" i="14"/>
  <c r="J43" i="14"/>
  <c r="L43" i="14" s="1"/>
  <c r="J44" i="14"/>
  <c r="L44" i="14" s="1"/>
  <c r="J45" i="14"/>
  <c r="J46" i="14"/>
  <c r="J47" i="14"/>
  <c r="L47" i="14" s="1"/>
  <c r="J48" i="14"/>
  <c r="L48" i="14" s="1"/>
  <c r="J49" i="14"/>
  <c r="L49" i="14" s="1"/>
  <c r="J50" i="14"/>
  <c r="J51" i="14"/>
  <c r="J52" i="14"/>
  <c r="J53" i="14"/>
  <c r="L53" i="14" s="1"/>
  <c r="J54" i="14"/>
  <c r="J55" i="14"/>
  <c r="L55" i="14" s="1"/>
  <c r="J56" i="14"/>
  <c r="L56" i="14" s="1"/>
  <c r="J57" i="14"/>
  <c r="J58" i="14"/>
  <c r="J59" i="14"/>
  <c r="L59" i="14" s="1"/>
  <c r="J60" i="14"/>
  <c r="J61" i="14"/>
  <c r="L61" i="14" s="1"/>
  <c r="J62" i="14"/>
  <c r="J63" i="14"/>
  <c r="L63" i="14" s="1"/>
  <c r="J64" i="14"/>
  <c r="L64" i="14" s="1"/>
  <c r="J65" i="14"/>
  <c r="L65" i="14" s="1"/>
  <c r="J66" i="14"/>
  <c r="J67" i="14"/>
  <c r="J68" i="14"/>
  <c r="L68" i="14" s="1"/>
  <c r="J69" i="14"/>
  <c r="J70" i="14"/>
  <c r="J71" i="14"/>
  <c r="L71" i="14" s="1"/>
  <c r="J72" i="14"/>
  <c r="J73" i="14"/>
  <c r="L73" i="14" s="1"/>
  <c r="J74" i="14"/>
  <c r="J75" i="14"/>
  <c r="J76" i="14"/>
  <c r="L76" i="14" s="1"/>
  <c r="J77" i="14"/>
  <c r="L77" i="14" s="1"/>
  <c r="J78" i="14"/>
  <c r="J79" i="14"/>
  <c r="L79" i="14" s="1"/>
  <c r="J80" i="14"/>
  <c r="L80" i="14" s="1"/>
  <c r="J81" i="14"/>
  <c r="J82" i="14"/>
  <c r="J83" i="14"/>
  <c r="L83" i="14" s="1"/>
  <c r="J84" i="14"/>
  <c r="L84" i="14" s="1"/>
  <c r="J85" i="14"/>
  <c r="L85" i="14" s="1"/>
  <c r="J86" i="14"/>
  <c r="J87" i="14"/>
  <c r="J88" i="14"/>
  <c r="J89" i="14"/>
  <c r="L89" i="14" s="1"/>
  <c r="J90" i="14"/>
  <c r="J91" i="14"/>
  <c r="L91" i="14" s="1"/>
  <c r="J92" i="14"/>
  <c r="L92" i="14" s="1"/>
  <c r="J93" i="14"/>
  <c r="J94" i="14"/>
  <c r="J95" i="14"/>
  <c r="L95" i="14" s="1"/>
  <c r="J96" i="14"/>
  <c r="L96" i="14" s="1"/>
  <c r="J97" i="14"/>
  <c r="L97" i="14" s="1"/>
  <c r="J98" i="14"/>
  <c r="J99" i="14"/>
  <c r="L99" i="14" s="1"/>
  <c r="J100" i="14"/>
  <c r="L100" i="14" s="1"/>
  <c r="J101" i="14"/>
  <c r="L101" i="14" s="1"/>
  <c r="J102" i="14"/>
  <c r="H9" i="9"/>
  <c r="I9" i="9" s="1"/>
  <c r="H8" i="9"/>
  <c r="I8" i="9" s="1"/>
  <c r="H7" i="9"/>
  <c r="I7" i="9" s="1"/>
  <c r="H6" i="9"/>
  <c r="G5" i="9"/>
  <c r="G17" i="1" s="1"/>
  <c r="K9" i="14"/>
  <c r="J9" i="14"/>
  <c r="L9" i="14" s="1"/>
  <c r="K8" i="14"/>
  <c r="J8" i="14"/>
  <c r="K7" i="14"/>
  <c r="J7" i="14"/>
  <c r="K6" i="14"/>
  <c r="J6" i="14"/>
  <c r="I5" i="14"/>
  <c r="H5" i="14"/>
  <c r="F6" i="13"/>
  <c r="G5" i="13"/>
  <c r="A6" i="13"/>
  <c r="R68" i="10" l="1"/>
  <c r="R67" i="10"/>
  <c r="R66" i="10"/>
  <c r="R65" i="10"/>
  <c r="R53" i="10"/>
  <c r="R44" i="10"/>
  <c r="R43" i="10"/>
  <c r="R42" i="10"/>
  <c r="R41" i="10"/>
  <c r="R34" i="10"/>
  <c r="L60" i="14"/>
  <c r="L24" i="14"/>
  <c r="R99" i="10"/>
  <c r="R83" i="10"/>
  <c r="R76" i="10"/>
  <c r="R61" i="10"/>
  <c r="R60" i="10"/>
  <c r="R58" i="10"/>
  <c r="R35" i="10"/>
  <c r="G20" i="19"/>
  <c r="L88" i="14"/>
  <c r="L52" i="14"/>
  <c r="L16" i="14"/>
  <c r="R97" i="10"/>
  <c r="R93" i="10"/>
  <c r="R52" i="10"/>
  <c r="R27" i="10"/>
  <c r="R15" i="10"/>
  <c r="L8" i="14"/>
  <c r="L87" i="14"/>
  <c r="L75" i="14"/>
  <c r="L51" i="14"/>
  <c r="L39" i="14"/>
  <c r="L15" i="14"/>
  <c r="R63" i="10"/>
  <c r="R37" i="10"/>
  <c r="R36" i="10"/>
  <c r="R28" i="10"/>
  <c r="R19" i="10"/>
  <c r="R18" i="10"/>
  <c r="L93" i="14"/>
  <c r="L81" i="14"/>
  <c r="L69" i="14"/>
  <c r="L57" i="14"/>
  <c r="L45" i="14"/>
  <c r="L33" i="14"/>
  <c r="L21" i="14"/>
  <c r="R96" i="10"/>
  <c r="R95" i="10"/>
  <c r="L98" i="14"/>
  <c r="L86" i="14"/>
  <c r="L74" i="14"/>
  <c r="L62" i="14"/>
  <c r="L50" i="14"/>
  <c r="L38" i="14"/>
  <c r="L26" i="14"/>
  <c r="L14" i="14"/>
  <c r="L94" i="14"/>
  <c r="L82" i="14"/>
  <c r="L70" i="14"/>
  <c r="L58" i="14"/>
  <c r="L46" i="14"/>
  <c r="L34" i="14"/>
  <c r="L22" i="14"/>
  <c r="L10" i="14"/>
  <c r="R6" i="10"/>
  <c r="N5" i="10"/>
  <c r="F23" i="8" s="1"/>
  <c r="R101" i="10"/>
  <c r="R100" i="10"/>
  <c r="R98" i="10"/>
  <c r="R91" i="10"/>
  <c r="R81" i="10"/>
  <c r="R79" i="10"/>
  <c r="R73" i="10"/>
  <c r="R49" i="10"/>
  <c r="R25" i="10"/>
  <c r="L102" i="14"/>
  <c r="L90" i="14"/>
  <c r="L78" i="14"/>
  <c r="L66" i="14"/>
  <c r="L54" i="14"/>
  <c r="L42" i="14"/>
  <c r="L30" i="14"/>
  <c r="L18" i="14"/>
  <c r="Q5" i="10"/>
  <c r="G23" i="8" s="1"/>
  <c r="R89" i="10"/>
  <c r="R85" i="10"/>
  <c r="R84" i="10"/>
  <c r="R82" i="10"/>
  <c r="R69" i="10"/>
  <c r="R57" i="10"/>
  <c r="R55" i="10"/>
  <c r="R45" i="10"/>
  <c r="R33" i="10"/>
  <c r="R31" i="10"/>
  <c r="R21" i="10"/>
  <c r="R9" i="10"/>
  <c r="R8" i="10"/>
  <c r="R90" i="10"/>
  <c r="R74" i="10"/>
  <c r="R72" i="10"/>
  <c r="R50" i="10"/>
  <c r="R26" i="10"/>
  <c r="R22" i="10"/>
  <c r="R30" i="10"/>
  <c r="R24" i="10"/>
  <c r="R32" i="10"/>
  <c r="R80" i="10"/>
  <c r="R40" i="10"/>
  <c r="R48" i="10"/>
  <c r="R86" i="10"/>
  <c r="R75" i="10"/>
  <c r="R62" i="10"/>
  <c r="R56" i="10"/>
  <c r="R16" i="10"/>
  <c r="R102" i="10"/>
  <c r="R78" i="10"/>
  <c r="R38" i="10"/>
  <c r="R46" i="10"/>
  <c r="R54" i="10"/>
  <c r="R94" i="10"/>
  <c r="R88" i="10"/>
  <c r="R70" i="10"/>
  <c r="R64" i="10"/>
  <c r="R7" i="10"/>
  <c r="H5" i="9"/>
  <c r="I6" i="9"/>
  <c r="I5" i="9" s="1"/>
  <c r="H20" i="1" s="1"/>
  <c r="L6" i="14"/>
  <c r="J5" i="14"/>
  <c r="H23" i="12" s="1"/>
  <c r="L7" i="14"/>
  <c r="I5" i="13"/>
  <c r="H23" i="19" l="1"/>
  <c r="H23" i="8"/>
  <c r="L5" i="14"/>
  <c r="H26" i="12" s="1"/>
  <c r="R5" i="10"/>
  <c r="C5" i="10"/>
  <c r="F19" i="8" s="1"/>
  <c r="B5" i="9"/>
  <c r="G16" i="1" s="1"/>
  <c r="H18" i="1" s="1"/>
  <c r="B5" i="10"/>
  <c r="B5" i="14"/>
  <c r="F21" i="8" l="1"/>
  <c r="C5" i="14"/>
  <c r="E7" i="14"/>
  <c r="E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6" i="14"/>
  <c r="F6" i="14" l="1"/>
  <c r="H16" i="11" l="1"/>
  <c r="E8" i="14" l="1"/>
  <c r="E9" i="14"/>
  <c r="E10" i="14"/>
  <c r="E11" i="14"/>
  <c r="F11" i="14" s="1"/>
  <c r="E12" i="14"/>
  <c r="F12" i="14" s="1"/>
  <c r="E13" i="14"/>
  <c r="F13" i="14" s="1"/>
  <c r="E14" i="14"/>
  <c r="F14" i="14" s="1"/>
  <c r="E15" i="14"/>
  <c r="F15" i="14" s="1"/>
  <c r="E16" i="14"/>
  <c r="F16" i="14" s="1"/>
  <c r="E17" i="14"/>
  <c r="F17" i="14" s="1"/>
  <c r="E18" i="14"/>
  <c r="F18" i="14" s="1"/>
  <c r="E19" i="14"/>
  <c r="F19" i="14" s="1"/>
  <c r="E20" i="14"/>
  <c r="F20" i="14" s="1"/>
  <c r="E21" i="14"/>
  <c r="F21" i="14" s="1"/>
  <c r="E22" i="14"/>
  <c r="F22" i="14" s="1"/>
  <c r="E23" i="14"/>
  <c r="F23" i="14" s="1"/>
  <c r="E24" i="14"/>
  <c r="F24" i="14" s="1"/>
  <c r="E25" i="14"/>
  <c r="F25" i="14" s="1"/>
  <c r="E26" i="14"/>
  <c r="F26" i="14" s="1"/>
  <c r="E27" i="14"/>
  <c r="F27" i="14" s="1"/>
  <c r="E28" i="14"/>
  <c r="F28" i="14" s="1"/>
  <c r="E29" i="14"/>
  <c r="F29" i="14" s="1"/>
  <c r="E30" i="14"/>
  <c r="F30" i="14" s="1"/>
  <c r="E31" i="14"/>
  <c r="F31" i="14" s="1"/>
  <c r="E32" i="14"/>
  <c r="F32" i="14" s="1"/>
  <c r="E33" i="14"/>
  <c r="F33" i="14" s="1"/>
  <c r="E34" i="14"/>
  <c r="F34" i="14" s="1"/>
  <c r="E35" i="14"/>
  <c r="F35" i="14" s="1"/>
  <c r="E36" i="14"/>
  <c r="F36" i="14" s="1"/>
  <c r="E37" i="14"/>
  <c r="F37" i="14" s="1"/>
  <c r="E38" i="14"/>
  <c r="F38" i="14" s="1"/>
  <c r="E39" i="14"/>
  <c r="F39" i="14" s="1"/>
  <c r="E40" i="14"/>
  <c r="F40" i="14" s="1"/>
  <c r="E41" i="14"/>
  <c r="F41" i="14" s="1"/>
  <c r="E42" i="14"/>
  <c r="F42" i="14" s="1"/>
  <c r="E43" i="14"/>
  <c r="F43" i="14" s="1"/>
  <c r="E44" i="14"/>
  <c r="F44" i="14" s="1"/>
  <c r="E45" i="14"/>
  <c r="F45" i="14" s="1"/>
  <c r="E46" i="14"/>
  <c r="F46" i="14" s="1"/>
  <c r="E47" i="14"/>
  <c r="F47" i="14" s="1"/>
  <c r="E48" i="14"/>
  <c r="F48" i="14" s="1"/>
  <c r="E49" i="14"/>
  <c r="F49" i="14" s="1"/>
  <c r="E50" i="14"/>
  <c r="F50" i="14" s="1"/>
  <c r="E51" i="14"/>
  <c r="F51" i="14" s="1"/>
  <c r="E52" i="14"/>
  <c r="F52" i="14" s="1"/>
  <c r="E53" i="14"/>
  <c r="F53" i="14" s="1"/>
  <c r="E54" i="14"/>
  <c r="F54" i="14" s="1"/>
  <c r="E55" i="14"/>
  <c r="F55" i="14" s="1"/>
  <c r="E56" i="14"/>
  <c r="F56" i="14" s="1"/>
  <c r="E57" i="14"/>
  <c r="F57" i="14" s="1"/>
  <c r="E58" i="14"/>
  <c r="F58" i="14" s="1"/>
  <c r="E59" i="14"/>
  <c r="F59" i="14" s="1"/>
  <c r="E60" i="14"/>
  <c r="F60" i="14" s="1"/>
  <c r="E61" i="14"/>
  <c r="F61" i="14" s="1"/>
  <c r="E62" i="14"/>
  <c r="F62" i="14" s="1"/>
  <c r="E63" i="14"/>
  <c r="F63" i="14" s="1"/>
  <c r="E64" i="14"/>
  <c r="F64" i="14" s="1"/>
  <c r="E65" i="14"/>
  <c r="F65" i="14" s="1"/>
  <c r="E66" i="14"/>
  <c r="F66" i="14" s="1"/>
  <c r="E67" i="14"/>
  <c r="F67" i="14" s="1"/>
  <c r="E68" i="14"/>
  <c r="F68" i="14" s="1"/>
  <c r="E69" i="14"/>
  <c r="F69" i="14" s="1"/>
  <c r="E70" i="14"/>
  <c r="F70" i="14" s="1"/>
  <c r="E71" i="14"/>
  <c r="F71" i="14" s="1"/>
  <c r="E72" i="14"/>
  <c r="F72" i="14" s="1"/>
  <c r="E73" i="14"/>
  <c r="F73" i="14" s="1"/>
  <c r="E74" i="14"/>
  <c r="F74" i="14" s="1"/>
  <c r="E75" i="14"/>
  <c r="F75" i="14" s="1"/>
  <c r="E76" i="14"/>
  <c r="F76" i="14" s="1"/>
  <c r="E77" i="14"/>
  <c r="F77" i="14" s="1"/>
  <c r="E78" i="14"/>
  <c r="F78" i="14" s="1"/>
  <c r="E79" i="14"/>
  <c r="F79" i="14" s="1"/>
  <c r="E80" i="14"/>
  <c r="F80" i="14" s="1"/>
  <c r="E81" i="14"/>
  <c r="F81" i="14" s="1"/>
  <c r="E82" i="14"/>
  <c r="F82" i="14" s="1"/>
  <c r="E83" i="14"/>
  <c r="F83" i="14" s="1"/>
  <c r="E84" i="14"/>
  <c r="F84" i="14" s="1"/>
  <c r="E85" i="14"/>
  <c r="F85" i="14" s="1"/>
  <c r="E86" i="14"/>
  <c r="F86" i="14" s="1"/>
  <c r="E87" i="14"/>
  <c r="F87" i="14" s="1"/>
  <c r="E88" i="14"/>
  <c r="F88" i="14" s="1"/>
  <c r="E89" i="14"/>
  <c r="F89" i="14" s="1"/>
  <c r="E90" i="14"/>
  <c r="F90" i="14" s="1"/>
  <c r="E91" i="14"/>
  <c r="F91" i="14" s="1"/>
  <c r="E92" i="14"/>
  <c r="F92" i="14" s="1"/>
  <c r="E93" i="14"/>
  <c r="F93" i="14" s="1"/>
  <c r="E94" i="14"/>
  <c r="F94" i="14" s="1"/>
  <c r="E95" i="14"/>
  <c r="F95" i="14" s="1"/>
  <c r="E96" i="14"/>
  <c r="F96" i="14" s="1"/>
  <c r="E97" i="14"/>
  <c r="F97" i="14" s="1"/>
  <c r="E98" i="14"/>
  <c r="F98" i="14" s="1"/>
  <c r="E99" i="14"/>
  <c r="F99" i="14" s="1"/>
  <c r="E100" i="14"/>
  <c r="F100" i="14" s="1"/>
  <c r="E101" i="14"/>
  <c r="F101" i="14" s="1"/>
  <c r="E102" i="14"/>
  <c r="F102" i="14" s="1"/>
  <c r="H18" i="12" l="1"/>
  <c r="F8" i="14"/>
  <c r="F9" i="14"/>
  <c r="F10" i="14"/>
  <c r="F7" i="14"/>
  <c r="B5" i="13"/>
  <c r="G19" i="19" l="1"/>
  <c r="H21" i="19" s="1"/>
  <c r="D5" i="13"/>
  <c r="G22" i="19" s="1"/>
  <c r="H25" i="19" s="1"/>
  <c r="H26" i="19" s="1"/>
  <c r="H21" i="11"/>
  <c r="F5" i="14"/>
  <c r="H25" i="12" s="1"/>
  <c r="H28" i="12" s="1"/>
  <c r="H44" i="12" s="1"/>
  <c r="D5" i="14"/>
  <c r="H22" i="12" s="1"/>
  <c r="H24" i="12" s="1"/>
  <c r="H39" i="19" l="1"/>
  <c r="H42" i="19"/>
  <c r="H43" i="19" s="1"/>
  <c r="G24" i="19"/>
  <c r="H27" i="12"/>
  <c r="H29" i="12"/>
  <c r="H25" i="11" l="1"/>
  <c r="H26" i="11" s="1"/>
  <c r="G24" i="11"/>
  <c r="H45" i="12"/>
  <c r="H42" i="12"/>
  <c r="C7" i="9"/>
  <c r="H52" i="10"/>
  <c r="E38" i="10"/>
  <c r="E70" i="10"/>
  <c r="I70" i="10" s="1"/>
  <c r="G6" i="10"/>
  <c r="H6" i="10" s="1"/>
  <c r="D6" i="10"/>
  <c r="E6" i="10" s="1"/>
  <c r="F5" i="10"/>
  <c r="G19" i="8" s="1"/>
  <c r="D7" i="9"/>
  <c r="D96" i="9"/>
  <c r="D19" i="10"/>
  <c r="E19" i="10" s="1"/>
  <c r="D20" i="10"/>
  <c r="E20" i="10" s="1"/>
  <c r="D21" i="10"/>
  <c r="E21" i="10" s="1"/>
  <c r="D22" i="10"/>
  <c r="E22" i="10" s="1"/>
  <c r="D23" i="10"/>
  <c r="E23" i="10" s="1"/>
  <c r="D24" i="10"/>
  <c r="E24" i="10" s="1"/>
  <c r="D25" i="10"/>
  <c r="E25" i="10" s="1"/>
  <c r="D26" i="10"/>
  <c r="E26" i="10" s="1"/>
  <c r="D27" i="10"/>
  <c r="E27" i="10" s="1"/>
  <c r="D28" i="10"/>
  <c r="E28" i="10" s="1"/>
  <c r="D29" i="10"/>
  <c r="E29" i="10" s="1"/>
  <c r="D30" i="10"/>
  <c r="E30" i="10" s="1"/>
  <c r="D31" i="10"/>
  <c r="E31" i="10" s="1"/>
  <c r="D32" i="10"/>
  <c r="E32" i="10" s="1"/>
  <c r="D33" i="10"/>
  <c r="E33" i="10" s="1"/>
  <c r="D34" i="10"/>
  <c r="E34" i="10" s="1"/>
  <c r="D35" i="10"/>
  <c r="E35" i="10" s="1"/>
  <c r="D36" i="10"/>
  <c r="E36" i="10" s="1"/>
  <c r="D37" i="10"/>
  <c r="E37" i="10" s="1"/>
  <c r="D38" i="10"/>
  <c r="D39" i="10"/>
  <c r="E39" i="10" s="1"/>
  <c r="D40" i="10"/>
  <c r="E40" i="10" s="1"/>
  <c r="D41" i="10"/>
  <c r="E41" i="10" s="1"/>
  <c r="D42" i="10"/>
  <c r="E42" i="10" s="1"/>
  <c r="D43" i="10"/>
  <c r="E43" i="10" s="1"/>
  <c r="D44" i="10"/>
  <c r="E44" i="10" s="1"/>
  <c r="D45" i="10"/>
  <c r="E45" i="10" s="1"/>
  <c r="D46" i="10"/>
  <c r="E46" i="10" s="1"/>
  <c r="D47" i="10"/>
  <c r="E47" i="10" s="1"/>
  <c r="D48" i="10"/>
  <c r="E48" i="10" s="1"/>
  <c r="D49" i="10"/>
  <c r="E49" i="10" s="1"/>
  <c r="D50" i="10"/>
  <c r="E50" i="10" s="1"/>
  <c r="D51" i="10"/>
  <c r="E51" i="10" s="1"/>
  <c r="D52" i="10"/>
  <c r="E52" i="10" s="1"/>
  <c r="D53" i="10"/>
  <c r="E53" i="10" s="1"/>
  <c r="D54" i="10"/>
  <c r="E54" i="10" s="1"/>
  <c r="D55" i="10"/>
  <c r="E55" i="10" s="1"/>
  <c r="D56" i="10"/>
  <c r="E56" i="10" s="1"/>
  <c r="D57" i="10"/>
  <c r="E57" i="10" s="1"/>
  <c r="D58" i="10"/>
  <c r="E58" i="10" s="1"/>
  <c r="D59" i="10"/>
  <c r="E59" i="10" s="1"/>
  <c r="D60" i="10"/>
  <c r="E60" i="10" s="1"/>
  <c r="D61" i="10"/>
  <c r="E61" i="10" s="1"/>
  <c r="D62" i="10"/>
  <c r="E62" i="10" s="1"/>
  <c r="D63" i="10"/>
  <c r="E63" i="10" s="1"/>
  <c r="D64" i="10"/>
  <c r="E64" i="10" s="1"/>
  <c r="D65" i="10"/>
  <c r="E65" i="10" s="1"/>
  <c r="D66" i="10"/>
  <c r="E66" i="10" s="1"/>
  <c r="D67" i="10"/>
  <c r="E67" i="10" s="1"/>
  <c r="D68" i="10"/>
  <c r="E68" i="10" s="1"/>
  <c r="D69" i="10"/>
  <c r="E69" i="10" s="1"/>
  <c r="D70" i="10"/>
  <c r="D71" i="10"/>
  <c r="E71" i="10" s="1"/>
  <c r="D72" i="10"/>
  <c r="E72" i="10" s="1"/>
  <c r="D73" i="10"/>
  <c r="E73" i="10" s="1"/>
  <c r="D74" i="10"/>
  <c r="E74" i="10" s="1"/>
  <c r="D75" i="10"/>
  <c r="E75" i="10" s="1"/>
  <c r="D76" i="10"/>
  <c r="E76" i="10" s="1"/>
  <c r="D77" i="10"/>
  <c r="E77" i="10" s="1"/>
  <c r="D78" i="10"/>
  <c r="E78" i="10" s="1"/>
  <c r="D79" i="10"/>
  <c r="E79" i="10" s="1"/>
  <c r="D80" i="10"/>
  <c r="E80" i="10" s="1"/>
  <c r="D81" i="10"/>
  <c r="E81" i="10" s="1"/>
  <c r="D82" i="10"/>
  <c r="E82" i="10" s="1"/>
  <c r="D83" i="10"/>
  <c r="E83" i="10" s="1"/>
  <c r="D84" i="10"/>
  <c r="E84" i="10" s="1"/>
  <c r="D85" i="10"/>
  <c r="E85" i="10" s="1"/>
  <c r="D86" i="10"/>
  <c r="E86" i="10" s="1"/>
  <c r="D87" i="10"/>
  <c r="E87" i="10" s="1"/>
  <c r="D88" i="10"/>
  <c r="E88" i="10" s="1"/>
  <c r="D89" i="10"/>
  <c r="E89" i="10" s="1"/>
  <c r="D90" i="10"/>
  <c r="E90" i="10" s="1"/>
  <c r="D91" i="10"/>
  <c r="E91" i="10" s="1"/>
  <c r="D92" i="10"/>
  <c r="E92" i="10" s="1"/>
  <c r="D93" i="10"/>
  <c r="E93" i="10" s="1"/>
  <c r="D94" i="10"/>
  <c r="E94" i="10" s="1"/>
  <c r="I94" i="10" s="1"/>
  <c r="D95" i="10"/>
  <c r="E95" i="10" s="1"/>
  <c r="D96" i="10"/>
  <c r="E96" i="10" s="1"/>
  <c r="D97" i="10"/>
  <c r="E97" i="10" s="1"/>
  <c r="D98" i="10"/>
  <c r="E98" i="10" s="1"/>
  <c r="D99" i="10"/>
  <c r="E99" i="10" s="1"/>
  <c r="D100" i="10"/>
  <c r="E100" i="10" s="1"/>
  <c r="D101" i="10"/>
  <c r="E101" i="10" s="1"/>
  <c r="D102" i="10"/>
  <c r="E102" i="10" s="1"/>
  <c r="C8" i="9"/>
  <c r="C9" i="9"/>
  <c r="D9" i="9" s="1"/>
  <c r="C10" i="9"/>
  <c r="D10" i="9" s="1"/>
  <c r="C11" i="9"/>
  <c r="D11" i="9" s="1"/>
  <c r="C12" i="9"/>
  <c r="D12" i="9" s="1"/>
  <c r="C13" i="9"/>
  <c r="D13" i="9" s="1"/>
  <c r="C14" i="9"/>
  <c r="D14" i="9" s="1"/>
  <c r="C15" i="9"/>
  <c r="D15" i="9" s="1"/>
  <c r="C16" i="9"/>
  <c r="D16" i="9" s="1"/>
  <c r="C17" i="9"/>
  <c r="D17" i="9" s="1"/>
  <c r="C18" i="9"/>
  <c r="D18" i="9" s="1"/>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C97" i="9"/>
  <c r="D97" i="9" s="1"/>
  <c r="C98" i="9"/>
  <c r="D98" i="9" s="1"/>
  <c r="C99" i="9"/>
  <c r="D99" i="9" s="1"/>
  <c r="C100" i="9"/>
  <c r="D100" i="9" s="1"/>
  <c r="C101" i="9"/>
  <c r="D101" i="9" s="1"/>
  <c r="C102" i="9"/>
  <c r="D102" i="9" s="1"/>
  <c r="C6" i="9"/>
  <c r="D6" i="9" s="1"/>
  <c r="G7" i="10"/>
  <c r="H7" i="10" s="1"/>
  <c r="G8" i="10"/>
  <c r="H8" i="10" s="1"/>
  <c r="G9" i="10"/>
  <c r="H9" i="10" s="1"/>
  <c r="G10" i="10"/>
  <c r="H10" i="10" s="1"/>
  <c r="G11" i="10"/>
  <c r="H11" i="10" s="1"/>
  <c r="G12" i="10"/>
  <c r="H12" i="10" s="1"/>
  <c r="G13" i="10"/>
  <c r="H13" i="10" s="1"/>
  <c r="G14" i="10"/>
  <c r="H14" i="10" s="1"/>
  <c r="G15" i="10"/>
  <c r="H15" i="10" s="1"/>
  <c r="G16" i="10"/>
  <c r="H16" i="10" s="1"/>
  <c r="G17" i="10"/>
  <c r="H17" i="10" s="1"/>
  <c r="G18" i="10"/>
  <c r="H18" i="10" s="1"/>
  <c r="G19" i="10"/>
  <c r="H19" i="10" s="1"/>
  <c r="G20" i="10"/>
  <c r="H20" i="10" s="1"/>
  <c r="G21" i="10"/>
  <c r="H21" i="10" s="1"/>
  <c r="G22" i="10"/>
  <c r="H22" i="10" s="1"/>
  <c r="G23" i="10"/>
  <c r="H23" i="10" s="1"/>
  <c r="G24" i="10"/>
  <c r="H24" i="10" s="1"/>
  <c r="G25" i="10"/>
  <c r="H25" i="10" s="1"/>
  <c r="G26" i="10"/>
  <c r="H26" i="10" s="1"/>
  <c r="G27" i="10"/>
  <c r="H27" i="10" s="1"/>
  <c r="G28" i="10"/>
  <c r="H28" i="10" s="1"/>
  <c r="G29" i="10"/>
  <c r="H29" i="10" s="1"/>
  <c r="G30" i="10"/>
  <c r="H30" i="10" s="1"/>
  <c r="G31" i="10"/>
  <c r="H31" i="10" s="1"/>
  <c r="G32" i="10"/>
  <c r="H32" i="10" s="1"/>
  <c r="G33" i="10"/>
  <c r="H33" i="10" s="1"/>
  <c r="G34" i="10"/>
  <c r="H34" i="10" s="1"/>
  <c r="G35" i="10"/>
  <c r="H35" i="10" s="1"/>
  <c r="G36" i="10"/>
  <c r="H36" i="10" s="1"/>
  <c r="G37" i="10"/>
  <c r="H37" i="10" s="1"/>
  <c r="G38" i="10"/>
  <c r="H38" i="10" s="1"/>
  <c r="G39" i="10"/>
  <c r="H39" i="10" s="1"/>
  <c r="G40" i="10"/>
  <c r="H40" i="10" s="1"/>
  <c r="G41" i="10"/>
  <c r="H41" i="10" s="1"/>
  <c r="G42" i="10"/>
  <c r="H42" i="10" s="1"/>
  <c r="G43" i="10"/>
  <c r="H43" i="10" s="1"/>
  <c r="G44" i="10"/>
  <c r="H44" i="10" s="1"/>
  <c r="G45" i="10"/>
  <c r="H45" i="10" s="1"/>
  <c r="G46" i="10"/>
  <c r="H46" i="10" s="1"/>
  <c r="G47" i="10"/>
  <c r="H47" i="10" s="1"/>
  <c r="G48" i="10"/>
  <c r="H48" i="10" s="1"/>
  <c r="G49" i="10"/>
  <c r="H49" i="10" s="1"/>
  <c r="G50" i="10"/>
  <c r="H50" i="10" s="1"/>
  <c r="G51" i="10"/>
  <c r="H51" i="10" s="1"/>
  <c r="G52" i="10"/>
  <c r="G53" i="10"/>
  <c r="H53" i="10" s="1"/>
  <c r="G54" i="10"/>
  <c r="H54" i="10" s="1"/>
  <c r="G55" i="10"/>
  <c r="H55" i="10" s="1"/>
  <c r="G56" i="10"/>
  <c r="H56" i="10" s="1"/>
  <c r="G57" i="10"/>
  <c r="H57" i="10" s="1"/>
  <c r="G58" i="10"/>
  <c r="H58" i="10" s="1"/>
  <c r="G59" i="10"/>
  <c r="H59" i="10" s="1"/>
  <c r="G60" i="10"/>
  <c r="H60" i="10" s="1"/>
  <c r="G61" i="10"/>
  <c r="H61" i="10" s="1"/>
  <c r="G62" i="10"/>
  <c r="H62" i="10" s="1"/>
  <c r="G63" i="10"/>
  <c r="H63" i="10" s="1"/>
  <c r="G64" i="10"/>
  <c r="H64" i="10" s="1"/>
  <c r="G65" i="10"/>
  <c r="H65" i="10" s="1"/>
  <c r="G66" i="10"/>
  <c r="H66" i="10" s="1"/>
  <c r="G67" i="10"/>
  <c r="H67" i="10" s="1"/>
  <c r="G68" i="10"/>
  <c r="H68" i="10" s="1"/>
  <c r="G69" i="10"/>
  <c r="H69" i="10" s="1"/>
  <c r="G70" i="10"/>
  <c r="H70" i="10" s="1"/>
  <c r="G71" i="10"/>
  <c r="H71" i="10" s="1"/>
  <c r="G72" i="10"/>
  <c r="H72" i="10" s="1"/>
  <c r="G73" i="10"/>
  <c r="H73" i="10" s="1"/>
  <c r="G74" i="10"/>
  <c r="H74" i="10" s="1"/>
  <c r="G75" i="10"/>
  <c r="H75" i="10" s="1"/>
  <c r="G76" i="10"/>
  <c r="H76" i="10" s="1"/>
  <c r="G77" i="10"/>
  <c r="H77" i="10" s="1"/>
  <c r="G78" i="10"/>
  <c r="H78" i="10" s="1"/>
  <c r="G79" i="10"/>
  <c r="H79" i="10" s="1"/>
  <c r="G80" i="10"/>
  <c r="H80" i="10" s="1"/>
  <c r="G81" i="10"/>
  <c r="H81" i="10" s="1"/>
  <c r="G82" i="10"/>
  <c r="H82" i="10" s="1"/>
  <c r="G83" i="10"/>
  <c r="H83" i="10" s="1"/>
  <c r="G84" i="10"/>
  <c r="H84" i="10" s="1"/>
  <c r="G85" i="10"/>
  <c r="H85" i="10" s="1"/>
  <c r="G86" i="10"/>
  <c r="H86" i="10" s="1"/>
  <c r="G87" i="10"/>
  <c r="H87" i="10" s="1"/>
  <c r="G88" i="10"/>
  <c r="H88" i="10" s="1"/>
  <c r="G89" i="10"/>
  <c r="H89" i="10" s="1"/>
  <c r="G90" i="10"/>
  <c r="H90" i="10" s="1"/>
  <c r="G91" i="10"/>
  <c r="H91" i="10" s="1"/>
  <c r="G92" i="10"/>
  <c r="H92" i="10" s="1"/>
  <c r="G93" i="10"/>
  <c r="H93" i="10" s="1"/>
  <c r="G94" i="10"/>
  <c r="H94" i="10" s="1"/>
  <c r="G95" i="10"/>
  <c r="H95" i="10" s="1"/>
  <c r="G96" i="10"/>
  <c r="H96" i="10" s="1"/>
  <c r="G97" i="10"/>
  <c r="H97" i="10" s="1"/>
  <c r="G98" i="10"/>
  <c r="H98" i="10" s="1"/>
  <c r="G99" i="10"/>
  <c r="H99" i="10" s="1"/>
  <c r="G100" i="10"/>
  <c r="H100" i="10" s="1"/>
  <c r="G101" i="10"/>
  <c r="H101" i="10" s="1"/>
  <c r="G102" i="10"/>
  <c r="H102" i="10" s="1"/>
  <c r="D7" i="10"/>
  <c r="E7" i="10" s="1"/>
  <c r="D8" i="10"/>
  <c r="E8" i="10" s="1"/>
  <c r="D9" i="10"/>
  <c r="E9" i="10" s="1"/>
  <c r="D10" i="10"/>
  <c r="E10" i="10" s="1"/>
  <c r="I10" i="10" s="1"/>
  <c r="D11" i="10"/>
  <c r="E11" i="10" s="1"/>
  <c r="I11" i="10" s="1"/>
  <c r="D12" i="10"/>
  <c r="E12" i="10" s="1"/>
  <c r="I12" i="10" s="1"/>
  <c r="D13" i="10"/>
  <c r="E13" i="10" s="1"/>
  <c r="D14" i="10"/>
  <c r="E14" i="10" s="1"/>
  <c r="D15" i="10"/>
  <c r="E15" i="10" s="1"/>
  <c r="I15" i="10" s="1"/>
  <c r="D16" i="10"/>
  <c r="E16" i="10" s="1"/>
  <c r="D18" i="10"/>
  <c r="E18" i="10" s="1"/>
  <c r="D17" i="10"/>
  <c r="E17" i="10" s="1"/>
  <c r="I17" i="10" s="1"/>
  <c r="H13" i="1"/>
  <c r="H14" i="8"/>
  <c r="H15" i="8"/>
  <c r="I91" i="10" l="1"/>
  <c r="I67" i="10"/>
  <c r="H42" i="11"/>
  <c r="H43" i="11" s="1"/>
  <c r="H39" i="11"/>
  <c r="I92" i="10"/>
  <c r="I76" i="10"/>
  <c r="I96" i="10"/>
  <c r="I54" i="10"/>
  <c r="I56" i="10"/>
  <c r="I32" i="10"/>
  <c r="I6" i="10"/>
  <c r="I30" i="10"/>
  <c r="G21" i="8"/>
  <c r="H19" i="8"/>
  <c r="H21" i="8" s="1"/>
  <c r="I93" i="10"/>
  <c r="I75" i="10"/>
  <c r="I69" i="10"/>
  <c r="I51" i="10"/>
  <c r="I27" i="10"/>
  <c r="I83" i="10"/>
  <c r="I68" i="10"/>
  <c r="I99" i="10"/>
  <c r="I90" i="10"/>
  <c r="I66" i="10"/>
  <c r="I60" i="10"/>
  <c r="I42" i="10"/>
  <c r="I36" i="10"/>
  <c r="I59" i="10"/>
  <c r="I29" i="10"/>
  <c r="I19" i="10"/>
  <c r="I18" i="10"/>
  <c r="I74" i="10"/>
  <c r="I50" i="10"/>
  <c r="I35" i="10"/>
  <c r="I26" i="10"/>
  <c r="I52" i="10"/>
  <c r="I28" i="10"/>
  <c r="E5" i="10"/>
  <c r="F22" i="8" s="1"/>
  <c r="H5" i="10"/>
  <c r="G22" i="8" s="1"/>
  <c r="I100" i="10"/>
  <c r="I82" i="10"/>
  <c r="I58" i="10"/>
  <c r="I37" i="10"/>
  <c r="I34" i="10"/>
  <c r="I7" i="10"/>
  <c r="D8" i="9"/>
  <c r="D5" i="9" s="1"/>
  <c r="G19" i="1" s="1"/>
  <c r="H21" i="1" s="1"/>
  <c r="C5" i="9"/>
  <c r="I20" i="10"/>
  <c r="I98" i="10"/>
  <c r="I44" i="10"/>
  <c r="I84" i="10"/>
  <c r="I43" i="10"/>
  <c r="I101" i="10"/>
  <c r="I85" i="10"/>
  <c r="I61" i="10"/>
  <c r="I21" i="10"/>
  <c r="I89" i="10"/>
  <c r="I65" i="10"/>
  <c r="I49" i="10"/>
  <c r="I33" i="10"/>
  <c r="I102" i="10"/>
  <c r="I77" i="10"/>
  <c r="I64" i="10"/>
  <c r="I38" i="10"/>
  <c r="I13" i="10"/>
  <c r="I88" i="10"/>
  <c r="I62" i="10"/>
  <c r="I24" i="10"/>
  <c r="I86" i="10"/>
  <c r="I48" i="10"/>
  <c r="I22" i="10"/>
  <c r="I72" i="10"/>
  <c r="I46" i="10"/>
  <c r="I45" i="10"/>
  <c r="I97" i="10"/>
  <c r="I81" i="10"/>
  <c r="I73" i="10"/>
  <c r="I57" i="10"/>
  <c r="I41" i="10"/>
  <c r="I25" i="10"/>
  <c r="I80" i="10"/>
  <c r="I16" i="10"/>
  <c r="I95" i="10"/>
  <c r="I87" i="10"/>
  <c r="I79" i="10"/>
  <c r="I71" i="10"/>
  <c r="I63" i="10"/>
  <c r="I55" i="10"/>
  <c r="I47" i="10"/>
  <c r="I39" i="10"/>
  <c r="I31" i="10"/>
  <c r="I23" i="10"/>
  <c r="I78" i="10"/>
  <c r="I53" i="10"/>
  <c r="I40" i="10"/>
  <c r="I14" i="10"/>
  <c r="I8" i="10"/>
  <c r="I9" i="10"/>
  <c r="H22" i="8" l="1"/>
  <c r="H22" i="1"/>
  <c r="H37" i="1"/>
  <c r="H24" i="8" l="1"/>
  <c r="H35" i="1"/>
  <c r="H38" i="1" l="1"/>
  <c r="I5" i="10"/>
  <c r="H25" i="8" s="1"/>
  <c r="H36" i="8" s="1"/>
  <c r="H34" i="8" l="1"/>
  <c r="H37" i="8"/>
</calcChain>
</file>

<file path=xl/sharedStrings.xml><?xml version="1.0" encoding="utf-8"?>
<sst xmlns="http://schemas.openxmlformats.org/spreadsheetml/2006/main" count="357" uniqueCount="156">
  <si>
    <t>Provide total amount of qualified sick and/or family leave wages allowed under section 7001 of the Families First Coronavirus Response Act:</t>
  </si>
  <si>
    <t>Payroll records or register</t>
  </si>
  <si>
    <t>Paycheck Protection Program Calculator</t>
  </si>
  <si>
    <t>Paycheck Protection Program Loan Amount Calculation:</t>
  </si>
  <si>
    <t>Qualified sick leave wages for which a credit is allowed under section 7001 of the Families First Coronavirus Response Act or qualified family leave wages for which a credit is allowed under section 7003 of the Families First Coronavirus Response Act.</t>
  </si>
  <si>
    <t>This amount will excluded from the calculation of average monthly payroll costs.</t>
  </si>
  <si>
    <t xml:space="preserve">Employer costs for Group Health Insurance </t>
  </si>
  <si>
    <t>Checklist of Documentation Required</t>
  </si>
  <si>
    <t>1)</t>
  </si>
  <si>
    <t>2)</t>
  </si>
  <si>
    <t>3)</t>
  </si>
  <si>
    <t>4)</t>
  </si>
  <si>
    <t xml:space="preserve">Retirement Benefits Costs </t>
  </si>
  <si>
    <t>January 2020</t>
  </si>
  <si>
    <t>February 2020</t>
  </si>
  <si>
    <t>Total monthly payroll costs incurred during the two month period</t>
  </si>
  <si>
    <t>Total</t>
  </si>
  <si>
    <t>Item Completed</t>
  </si>
  <si>
    <t>Salaries, wages, commissions, vacation and sick pay</t>
  </si>
  <si>
    <t>Total monthly payroll costs incurred during the periods</t>
  </si>
  <si>
    <t xml:space="preserve">This amount will exclude from the calculation of average monthly payroll costs (Public Law 116-5 127). </t>
  </si>
  <si>
    <t>Subtotal</t>
  </si>
  <si>
    <t>Total annual eligible compensation</t>
  </si>
  <si>
    <t>Section 4: Exclude qualified sick leave allowed under the Families First Coronavirus Response Act</t>
  </si>
  <si>
    <t>Did any individual employee, sole proprietor, or independent contractor  (if the applicant is an independent contractor) receive compensation in excess of $100,000 over the 4-quarter period reflected in the IRS Form 941s submitted?</t>
  </si>
  <si>
    <t>Total above payroll costs incurred during the two month period</t>
  </si>
  <si>
    <t>Total eligible compensation</t>
  </si>
  <si>
    <t>Compensation and taxes for employees, independent contractors or sole proprietors with a principal address outside of the United States</t>
  </si>
  <si>
    <t>Total Annual Compensation to be used to compute loan amount</t>
  </si>
  <si>
    <t>Portion of compensation that is eligible for PPP loan</t>
  </si>
  <si>
    <t>Did any individual employee, sole proprietor, or independent contractor  (if the applicant is an independent contractor) receive compensation in excess of $100,000 annualized?</t>
  </si>
  <si>
    <t>Employer State and Local taxes paid on Employee compensation</t>
  </si>
  <si>
    <t>INPUT AMOUNTS ONLY IN SHADED CELLS
Please work the form Top to Bottom</t>
  </si>
  <si>
    <t xml:space="preserve">Suggested Sources of Information </t>
  </si>
  <si>
    <t>Maximum Available per program</t>
  </si>
  <si>
    <t>Calculated available to Client</t>
  </si>
  <si>
    <t>Maximum Loan available to Client</t>
  </si>
  <si>
    <t>Section 1: Enter payroll costs below that reflect 12 months of Payroll</t>
  </si>
  <si>
    <t xml:space="preserve"> Businesses started or acquired prior to June 30, 2019 (12 Months):</t>
  </si>
  <si>
    <t>Businesses started or acquired on or after June 30, 2019:</t>
  </si>
  <si>
    <t>Section 1: Enter payroll costs below for clients not operational for 12-months</t>
  </si>
  <si>
    <t>Limit</t>
  </si>
  <si>
    <t>Wages Earned</t>
  </si>
  <si>
    <t>Wages earned in excess of $100,000 annualized</t>
  </si>
  <si>
    <t>Totals</t>
  </si>
  <si>
    <t>Impacted Individuals</t>
  </si>
  <si>
    <t>Paycheck Protection Program Calculator 
(Short Form, this is not the maximum amount you could get)</t>
  </si>
  <si>
    <t>Paycheck Protection Program Calculator
(Short Form, this is not the maximum amount you could get)</t>
  </si>
  <si>
    <t>Salaries, wages, commissions, vacation and sick pay (input on FY Calc Assoc Ineligible)</t>
  </si>
  <si>
    <t>Wages Earned January</t>
  </si>
  <si>
    <t>Wages Earned February</t>
  </si>
  <si>
    <t>Employee Count</t>
  </si>
  <si>
    <t>Did any individual employee, sole proprietor, or independent contractor  (if the applicant is an independent contractor) receive compensation in excess of $100,000 over the 4-quarter period reflected in the IRS Form 941s submitted? 
Input individuals and amount into FY CalcAssoc Ineligible</t>
  </si>
  <si>
    <t>Did any individual employee, sole proprietor, or independent contractor  (if the applicant is an independent contractor) receive compensation in excess of $100,000 annualized? 
Input individuals and amount into PY CalcAssoc Ineligible</t>
  </si>
  <si>
    <t>Ineligible Portion</t>
  </si>
  <si>
    <t>Total Ineligible Portion</t>
  </si>
  <si>
    <t>January Ineligible Portion</t>
  </si>
  <si>
    <t>February Ineligible Portion</t>
  </si>
  <si>
    <t>Total Expenses</t>
  </si>
  <si>
    <t>Wages Earned January &amp; February</t>
  </si>
  <si>
    <t>January and February Wages</t>
  </si>
  <si>
    <t>Eligible Portion</t>
  </si>
  <si>
    <t xml:space="preserve">5) </t>
  </si>
  <si>
    <t>Input the amounts of associates earning in excess of $100,000 per year on an annualized basis below. Enter all numbers as positive values.</t>
  </si>
  <si>
    <t xml:space="preserve">Input the amounts of associates earning in excess of $100,000 per year on an annualized basis below.  Enter all numbers as positive values. </t>
  </si>
  <si>
    <t xml:space="preserve">Input the amounts of associates earning in excess of $100,000 per year on an annualized basis below.  Enter all number as positive values. </t>
  </si>
  <si>
    <t xml:space="preserve">Input the amounts of associates earning in excess of $100,000 per year on an annualized basis below. Enter all values as positive numbers. </t>
  </si>
  <si>
    <t>Section 3: Exclude compensation for employees without a US addresses</t>
  </si>
  <si>
    <t>Section 3: Exclude compensation for employees without a US address</t>
  </si>
  <si>
    <t>Salaries, Wages, Commissions, Vacation and Sick Pay</t>
  </si>
  <si>
    <t>Client Name</t>
  </si>
  <si>
    <t>Average Monthly Eligible Payroll</t>
  </si>
  <si>
    <t>Average Monthly Payroll</t>
  </si>
  <si>
    <t xml:space="preserve">Average Monthly Payroll </t>
  </si>
  <si>
    <t>Ineligible portion of employee comp</t>
  </si>
  <si>
    <t>Ineligible portion of sole proprietor/independent contractor</t>
  </si>
  <si>
    <t>Ineligible Portion of Wages</t>
  </si>
  <si>
    <t>Ineligible Portion of Sole Proprietor/Independent Contractors</t>
  </si>
  <si>
    <t>Portion of wage compensation that is ineligible for PPP loan</t>
  </si>
  <si>
    <t>Portion of Sole Proprietor compensation that is ineligible for PPP loan</t>
  </si>
  <si>
    <t>Portion of Wage compensation that is ineligible for PPP loan</t>
  </si>
  <si>
    <t>Ineligible Portion of Salaries and Wages</t>
  </si>
  <si>
    <t>Ineligible Associate Count</t>
  </si>
  <si>
    <t xml:space="preserve">Number of Self-Employed Individuals </t>
  </si>
  <si>
    <t>Payroll Costs</t>
  </si>
  <si>
    <t>Ineligible Portion of Payroll Costs</t>
  </si>
  <si>
    <t>Self-Employed Count</t>
  </si>
  <si>
    <t>Self-Employment Comp Earned January &amp; February</t>
  </si>
  <si>
    <t>Self-Employee Count</t>
  </si>
  <si>
    <t>Self-employment Wages Earned January</t>
  </si>
  <si>
    <t>Self-employment Wages Earned February</t>
  </si>
  <si>
    <t>rev 1.8.21</t>
  </si>
  <si>
    <t>Section 311 of the Economic Aid Act adds a second temporary program to SBA’s 7(a) Loan Program titled, “Paycheck Protection Program Second Draw Loans.”  The Economic Aid Act authorizes the U.S. Small Business Administration to guarantee additional loans under the temporary Paycheck Protection Program, which was originally established under the CARES Act to provide economic relief to small businesses nationwide adversely impacted under the Coronavirus Disease 2019 (COVID-19) Emergency Declaration (COVID-19 Emergency Declaration) issued by President Trump on March 13, 2020</t>
  </si>
  <si>
    <t>`</t>
  </si>
  <si>
    <t>No</t>
  </si>
  <si>
    <t>Did you experience a revenue reduction of 25% or more in 2020 relative to 2019?</t>
  </si>
  <si>
    <t>Have you, or will you use, the full amount of the First Draw PPP Loan on or before the expected date on which the Second Draw PPP Loan is disbursed?</t>
  </si>
  <si>
    <t>Yes</t>
  </si>
  <si>
    <t xml:space="preserve">Do any of the following apply to your business? </t>
  </si>
  <si>
    <t>Excluded from eligibility under the Consolidated First Draw PPP IFR</t>
  </si>
  <si>
    <t>Primarily engaged in political activities or lobbying activities including research or engaging in advocacy in areas such as public policy or political strategy or otherwise describes yourself as a think tank</t>
  </si>
  <si>
    <t>Was the business or entity created in or organized under the laws of the People’s Republic of China or the Special Administrative Region of Hong Kong, or have significant operations in the People’s Republic of China or the Special Administrative Region of Hong Kong, owns or holds, directly or indirectly, not less than 20 percent of the economic interest of the business concern or entity or retain Board members who are residents of the People's Republic of China</t>
  </si>
  <si>
    <t xml:space="preserve"> Required to submit a registration statement under section 2 of the Foreign Agents Registration Act of 1938</t>
  </si>
  <si>
    <t>Receives a grant for shuttered venue operators under section 324 of the Economic Aid to Hard-Hit Small Businesses, Nonprofits, and Venues Act</t>
  </si>
  <si>
    <t>The President, the Vice President, head of an Executive department, or a Member of Congress, or the spouse of such person as determined under applicable common law, directly or indirectly holds a controlling interest in the entity</t>
  </si>
  <si>
    <t>Banks will need the following financial information in order to process the SBA loan application:</t>
  </si>
  <si>
    <t xml:space="preserve">There are two options in this file to determine your requested loan amount: </t>
  </si>
  <si>
    <r>
      <t xml:space="preserve">A </t>
    </r>
    <r>
      <rPr>
        <b/>
        <sz val="11"/>
        <color theme="1"/>
        <rFont val="Calibri"/>
        <family val="2"/>
        <scheme val="minor"/>
      </rPr>
      <t>Long Form</t>
    </r>
    <r>
      <rPr>
        <sz val="11"/>
        <color theme="1"/>
        <rFont val="Calibri"/>
        <family val="2"/>
        <scheme val="minor"/>
      </rPr>
      <t xml:space="preserve"> that will maximize the size of your loan. It requires significant information regarding payroll, taxes, group health insurance, vacation benefits, state and local taxes.</t>
    </r>
  </si>
  <si>
    <t xml:space="preserve">A short form is also included that focuses solely on payroll and federal taxes. This will result in a smaller loan, but will require less complex documentation. </t>
  </si>
  <si>
    <t>This information will likely be needed to present to the bank to apply for the loan:</t>
  </si>
  <si>
    <t>Checklist of Eligibility</t>
  </si>
  <si>
    <t>rev 1.11.2021</t>
  </si>
  <si>
    <t xml:space="preserve">NAICS Code (2 digits) </t>
  </si>
  <si>
    <r>
      <t xml:space="preserve">NOTE: No documentation is required if your 2nd draw application is based upon the same payroll information as your original PPP loan application (i.e. You used calendar year 2019 figures to determine both the First Draw PPP Loan amount and the Second Draw loan amount </t>
    </r>
    <r>
      <rPr>
        <b/>
        <u/>
        <sz val="16"/>
        <color rgb="FFFF0000"/>
        <rFont val="Calibri"/>
        <family val="2"/>
        <scheme val="minor"/>
      </rPr>
      <t>AND</t>
    </r>
    <r>
      <rPr>
        <b/>
        <sz val="16"/>
        <color rgb="FFFF0000"/>
        <rFont val="Calibri"/>
        <family val="2"/>
        <scheme val="minor"/>
      </rPr>
      <t xml:space="preserve"> your First Draw Loan was with Pinnacle. </t>
    </r>
  </si>
  <si>
    <t>Is this loan application based on the same payroll data as your 1st PPP loan Originated in 2020?</t>
  </si>
  <si>
    <t>rev 1.14.21</t>
  </si>
  <si>
    <t>Payroll Cost Calculator Tool</t>
  </si>
  <si>
    <t xml:space="preserve">This is your first application for a PPP Loan with Pinnacle Bank (i.e. You used a different lender for your PPP First Draw) </t>
  </si>
  <si>
    <t>You wish to use different payroll data for your second draw PPP than was used for the first draw</t>
  </si>
  <si>
    <t xml:space="preserve">You wish to use the same payroll data for your second draw loan amount calculation that was used for your first draw. </t>
  </si>
  <si>
    <t>*</t>
  </si>
  <si>
    <r>
      <t xml:space="preserve">THE CALCULATOR TOOL </t>
    </r>
    <r>
      <rPr>
        <b/>
        <u val="double"/>
        <sz val="11"/>
        <color rgb="FFFF0000"/>
        <rFont val="Calibri"/>
        <family val="2"/>
        <scheme val="minor"/>
      </rPr>
      <t>IS NOT REQUIRED</t>
    </r>
    <r>
      <rPr>
        <b/>
        <sz val="11"/>
        <color theme="1"/>
        <rFont val="Calibri"/>
        <family val="2"/>
        <scheme val="minor"/>
      </rPr>
      <t xml:space="preserve"> IF:</t>
    </r>
  </si>
  <si>
    <r>
      <t xml:space="preserve">Your first PPP Loan was originated with Pinnacle Bank  </t>
    </r>
    <r>
      <rPr>
        <b/>
        <u val="double"/>
        <sz val="11"/>
        <color rgb="FFFF0000"/>
        <rFont val="Calibri"/>
        <family val="2"/>
        <scheme val="minor"/>
      </rPr>
      <t xml:space="preserve">AND </t>
    </r>
  </si>
  <si>
    <t xml:space="preserve">NOTE: </t>
  </si>
  <si>
    <t xml:space="preserve">The law allows you to use the same payroll data and documentation from your first PPP Loan to support the loan amount of your 2nd Draw request. Even if your employment levels have changed, there is no requirement to update the payroll documentation for loan origination purposes. However, you will be required to submit payroll documentation as well as proof of revenue reductions during the forgiveness phase for 2nd draw requests.  </t>
  </si>
  <si>
    <t>Section 311 of the Economic Aid to Hard-Hit Businesses, Nonprofits, and Venues Act (the Economic Aid Act)</t>
  </si>
  <si>
    <t>Eligibility - Section 311 of the Economic Aid to Hard-Hit Businesses, Nonprofits, and Venues Act (the Economic Aid Act)</t>
  </si>
  <si>
    <t xml:space="preserve">Do you have 300 or fewer employees? </t>
  </si>
  <si>
    <t>Did you receive a First Draw PPP loan?</t>
  </si>
  <si>
    <t>FINANCIAL DATA NEEDED - Section 311 of the Economic Aid to Hard-Hit Businesses, Nonprofits, and Venues Act (the Economic Aid Act)</t>
  </si>
  <si>
    <r>
      <t>This is your first ever PPP Loan</t>
    </r>
    <r>
      <rPr>
        <b/>
        <u val="double"/>
        <sz val="11"/>
        <color theme="1"/>
        <rFont val="Calibri"/>
        <family val="2"/>
        <scheme val="minor"/>
      </rPr>
      <t xml:space="preserve"> (First Draw)</t>
    </r>
    <r>
      <rPr>
        <b/>
        <u val="doubleAccounting"/>
        <sz val="11"/>
        <color theme="1"/>
        <rFont val="Calibri"/>
        <family val="2"/>
        <scheme val="minor"/>
      </rPr>
      <t xml:space="preserve"> </t>
    </r>
  </si>
  <si>
    <t xml:space="preserve">Is this your first ever PPP Loan? </t>
  </si>
  <si>
    <t>Section 2: Exclude compensation for employees without a US address</t>
  </si>
  <si>
    <t>Section 3: Exclude qualified sick leave allowed under the Families First Coronavirus Response Act</t>
  </si>
  <si>
    <t xml:space="preserve">The Payroll Cost Calculator Tool can be used for 1st time PPP borrowers and 2nd Draw PPPP Borrowers. Borrowers have the option to use a "Long Form" or "Short Form". The choice of using short or long form is up to you. The difference in loan amount is dependent largely on how many employees you have. If you have a large number of employees, it may be in your best interest to use the long form to capture benefits costs. If you only have a few employees, the difference won't be as much. The choice is up to you. 
In order to calculate an accrate maximum loan amount, it is crucial that you answer the 3 questions at the top of the chosen calculator form in order to drive the caclculation. See example below:
</t>
  </si>
  <si>
    <r>
      <t xml:space="preserve">The Payroll Cost Calculator </t>
    </r>
    <r>
      <rPr>
        <b/>
        <u val="doubleAccounting"/>
        <sz val="11"/>
        <color theme="1"/>
        <rFont val="Calibri"/>
        <family val="2"/>
        <scheme val="minor"/>
      </rPr>
      <t xml:space="preserve">Tool </t>
    </r>
    <r>
      <rPr>
        <b/>
        <u val="double"/>
        <sz val="11"/>
        <color rgb="FFFF0000"/>
        <rFont val="Calibri"/>
        <family val="2"/>
        <scheme val="minor"/>
      </rPr>
      <t xml:space="preserve">IS REQUIRED </t>
    </r>
    <r>
      <rPr>
        <b/>
        <sz val="11"/>
        <color theme="1"/>
        <rFont val="Calibri"/>
        <family val="2"/>
        <scheme val="minor"/>
      </rPr>
      <t>in the following instances:</t>
    </r>
  </si>
  <si>
    <t>2nd Draw Eligibility Determination - Use the 'Yes/No' dropdowns to answer these questions</t>
  </si>
  <si>
    <t xml:space="preserve">Section 2: Removed &amp; Reserved </t>
  </si>
  <si>
    <t>Section 2: Removed &amp; Reserved</t>
  </si>
  <si>
    <t>NO ENTRY HERE - SKIP</t>
  </si>
  <si>
    <t xml:space="preserve">NO ENTRY HERE - SKIP </t>
  </si>
  <si>
    <r>
      <t xml:space="preserve">If so, input the following amounts paid to all employees making more than $100,000 in a 12-month period: </t>
    </r>
    <r>
      <rPr>
        <b/>
        <u/>
        <sz val="10"/>
        <color theme="1"/>
        <rFont val="Calibri"/>
        <family val="2"/>
        <scheme val="minor"/>
      </rPr>
      <t>See Long Form &gt; $100K Wages Tab</t>
    </r>
  </si>
  <si>
    <r>
      <t>If so, input the following amounts paid to all employees making more than $100,000 in a 12-month period:</t>
    </r>
    <r>
      <rPr>
        <b/>
        <u/>
        <sz val="10"/>
        <color theme="1"/>
        <rFont val="Calibri"/>
        <family val="2"/>
        <scheme val="minor"/>
      </rPr>
      <t xml:space="preserve"> See Long Form Partial &gt; $100K Wages Tab</t>
    </r>
  </si>
  <si>
    <r>
      <t xml:space="preserve">If so, input the following amounts paid to all employees making more than $100,000 in a 12-month period: </t>
    </r>
    <r>
      <rPr>
        <b/>
        <u/>
        <sz val="10"/>
        <color theme="1"/>
        <rFont val="Calibri"/>
        <family val="2"/>
        <scheme val="minor"/>
      </rPr>
      <t>See Short Form FY &gt; $100K Wages Tab</t>
    </r>
  </si>
  <si>
    <r>
      <t xml:space="preserve">If so, input the following amounts paid to all employees making more than $100,000 in a 12-month period: </t>
    </r>
    <r>
      <rPr>
        <b/>
        <u/>
        <sz val="10"/>
        <color theme="1"/>
        <rFont val="Calibri"/>
        <family val="2"/>
        <scheme val="minor"/>
      </rPr>
      <t>See Short Form Partial &gt; $100K Wages tab</t>
    </r>
  </si>
  <si>
    <t>If this is your first PPP loan (meaning you did not receive one in the spring or summer), ignore this tab.</t>
  </si>
  <si>
    <t>Payroll records or register; IRS Form 941, line 5 for the last 4 quarters or IRS Form 944, line 1</t>
  </si>
  <si>
    <r>
      <t xml:space="preserve">If so, input the following amounts paid to all employees making more than $100,000 in a 12-month period: </t>
    </r>
    <r>
      <rPr>
        <b/>
        <u/>
        <sz val="10"/>
        <color theme="1"/>
        <rFont val="Calibri"/>
        <family val="2"/>
        <scheme val="minor"/>
      </rPr>
      <t>See Seasonal &gt; $100K Wages Tab</t>
    </r>
  </si>
  <si>
    <t>IRS Form 1040, Schedule C, line 7 (Include LLC and Partnership Owners earnings subject to FICA here)</t>
  </si>
  <si>
    <t xml:space="preserve">IRS Form 1040, Schedule C, line 7 (Include LLC and Partnership ownership earnings subjec to FICA here)  </t>
  </si>
  <si>
    <t>Sole Proprietor/Independent Contractor Applicants 2019 gross income (effective March 3, 2021)</t>
  </si>
  <si>
    <t>Sole Proprietor/Independent Contractor Applicants 2019 or 2020 gross income (effective March 3, 2021)</t>
  </si>
  <si>
    <t>Self-Employment/Sole Proprietor/Independent Contractor Applicants 2019 or 2020 gross income (effective March 3, 2021)</t>
  </si>
  <si>
    <t>IRS Form 1040, Schedule C, line 7 (include LLC and Partnership owners earnings subject to FICA here)</t>
  </si>
  <si>
    <t>IRS Form 1040, Schedule C, line 7(include LLC and Partnership owners earnings subject to FICA here)</t>
  </si>
  <si>
    <t>Sole Proprietor/Independent Contractor 2019 or 2020 gross income  (effective March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</si>
</sst>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color rgb="FF00000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b/>
      <sz val="16"/>
      <color theme="0"/>
      <name val="Calibri"/>
      <family val="2"/>
      <scheme val="minor"/>
    </font>
    <font>
      <sz val="16"/>
      <color theme="0"/>
      <name val="Calibri"/>
      <family val="2"/>
      <scheme val="minor"/>
    </font>
    <font>
      <i/>
      <sz val="16"/>
      <color theme="0"/>
      <name val="Calibri"/>
      <family val="2"/>
      <scheme val="minor"/>
    </font>
    <font>
      <b/>
      <sz val="12"/>
      <name val="Calibri"/>
      <family val="2"/>
      <scheme val="minor"/>
    </font>
    <font>
      <b/>
      <sz val="10"/>
      <color theme="1"/>
      <name val="Calibri"/>
      <family val="2"/>
      <scheme val="minor"/>
    </font>
    <font>
      <b/>
      <sz val="20"/>
      <color theme="0"/>
      <name val="Calibri"/>
      <family val="2"/>
      <scheme val="minor"/>
    </font>
    <font>
      <b/>
      <sz val="18"/>
      <color theme="0"/>
      <name val="Calibri"/>
      <family val="2"/>
      <scheme val="minor"/>
    </font>
    <font>
      <b/>
      <sz val="22"/>
      <color theme="0"/>
      <name val="Calibri"/>
      <family val="2"/>
      <scheme val="minor"/>
    </font>
    <font>
      <sz val="14"/>
      <color theme="0"/>
      <name val="Calibri"/>
      <family val="2"/>
      <scheme val="minor"/>
    </font>
    <font>
      <b/>
      <sz val="16"/>
      <color theme="1"/>
      <name val="Calibri"/>
      <family val="2"/>
      <scheme val="minor"/>
    </font>
    <font>
      <sz val="22"/>
      <color theme="1"/>
      <name val="Calibri"/>
      <family val="2"/>
      <scheme val="minor"/>
    </font>
    <font>
      <b/>
      <sz val="18"/>
      <color theme="1"/>
      <name val="Calibri"/>
      <family val="2"/>
      <scheme val="minor"/>
    </font>
    <font>
      <b/>
      <sz val="11"/>
      <color theme="0"/>
      <name val="Calibri"/>
      <family val="2"/>
      <scheme val="minor"/>
    </font>
    <font>
      <b/>
      <sz val="20"/>
      <color theme="1"/>
      <name val="Calibri"/>
      <family val="2"/>
      <scheme val="minor"/>
    </font>
    <font>
      <b/>
      <u val="singleAccounting"/>
      <sz val="12"/>
      <color theme="1"/>
      <name val="Calibri"/>
      <family val="2"/>
      <scheme val="minor"/>
    </font>
    <font>
      <b/>
      <u val="singleAccounting"/>
      <sz val="16"/>
      <color rgb="FFFF0000"/>
      <name val="Calibri"/>
      <family val="2"/>
      <scheme val="minor"/>
    </font>
    <font>
      <b/>
      <sz val="16"/>
      <color rgb="FFFF0000"/>
      <name val="Calibri"/>
      <family val="2"/>
      <scheme val="minor"/>
    </font>
    <font>
      <b/>
      <u/>
      <sz val="16"/>
      <color rgb="FFFF0000"/>
      <name val="Calibri"/>
      <family val="2"/>
      <scheme val="minor"/>
    </font>
    <font>
      <sz val="11"/>
      <color theme="0"/>
      <name val="Calibri"/>
      <family val="2"/>
      <scheme val="minor"/>
    </font>
    <font>
      <b/>
      <u val="double"/>
      <sz val="11"/>
      <color rgb="FFFF0000"/>
      <name val="Calibri"/>
      <family val="2"/>
      <scheme val="minor"/>
    </font>
    <font>
      <b/>
      <u val="doubleAccounting"/>
      <sz val="11"/>
      <color theme="1"/>
      <name val="Calibri"/>
      <family val="2"/>
      <scheme val="minor"/>
    </font>
    <font>
      <b/>
      <u val="double"/>
      <sz val="11"/>
      <color theme="1"/>
      <name val="Calibri"/>
      <family val="2"/>
      <scheme val="minor"/>
    </font>
    <font>
      <b/>
      <sz val="14"/>
      <name val="Calibri"/>
      <family val="2"/>
      <scheme val="minor"/>
    </font>
    <font>
      <b/>
      <u/>
      <sz val="10"/>
      <color theme="1"/>
      <name val="Calibri"/>
      <family val="2"/>
      <scheme val="minor"/>
    </font>
    <font>
      <b/>
      <u/>
      <sz val="24"/>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74C4"/>
        <bgColor indexed="64"/>
      </patternFill>
    </fill>
    <fill>
      <patternFill patternType="solid">
        <fgColor theme="4" tint="0.79998168889431442"/>
        <bgColor indexed="64"/>
      </patternFill>
    </fill>
    <fill>
      <patternFill patternType="solid">
        <fgColor theme="1"/>
        <bgColor indexed="64"/>
      </patternFill>
    </fill>
    <fill>
      <patternFill patternType="solid">
        <fgColor theme="4"/>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70C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4472C4"/>
        <bgColor indexed="64"/>
      </patternFill>
    </fill>
    <fill>
      <patternFill patternType="solid">
        <fgColor rgb="FFFFFF00"/>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medium">
        <color indexed="64"/>
      </top>
      <bottom/>
      <diagonal/>
    </border>
    <border>
      <left/>
      <right style="medium">
        <color indexed="64"/>
      </right>
      <top style="thick">
        <color theme="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68">
    <xf numFmtId="0" fontId="0" fillId="0" borderId="0" xfId="0"/>
    <xf numFmtId="0" fontId="4" fillId="0" borderId="0" xfId="0" applyFont="1" applyBorder="1" applyAlignment="1">
      <alignment horizontal="left" vertical="top" wrapText="1"/>
    </xf>
    <xf numFmtId="0" fontId="3" fillId="0" borderId="0" xfId="0" applyFont="1" applyAlignment="1">
      <alignment wrapText="1"/>
    </xf>
    <xf numFmtId="43" fontId="0" fillId="0" borderId="0" xfId="2" applyFont="1"/>
    <xf numFmtId="0" fontId="0" fillId="0" borderId="0" xfId="0" applyBorder="1"/>
    <xf numFmtId="164" fontId="0" fillId="0" borderId="0" xfId="2" applyNumberFormat="1" applyFont="1"/>
    <xf numFmtId="164" fontId="0" fillId="0" borderId="0" xfId="2" applyNumberFormat="1" applyFont="1" applyBorder="1"/>
    <xf numFmtId="164" fontId="0" fillId="0" borderId="0" xfId="2" applyNumberFormat="1" applyFont="1" applyFill="1"/>
    <xf numFmtId="43" fontId="11" fillId="6" borderId="0" xfId="2" applyFont="1" applyFill="1"/>
    <xf numFmtId="43" fontId="12" fillId="6" borderId="0" xfId="2" applyFont="1" applyFill="1"/>
    <xf numFmtId="43" fontId="10" fillId="6" borderId="0" xfId="2" applyFont="1" applyFill="1" applyAlignment="1"/>
    <xf numFmtId="0" fontId="0" fillId="0" borderId="0" xfId="0" applyAlignment="1">
      <alignment wrapText="1"/>
    </xf>
    <xf numFmtId="44" fontId="13" fillId="0" borderId="0" xfId="1" applyFont="1" applyFill="1" applyBorder="1" applyAlignment="1"/>
    <xf numFmtId="44" fontId="0" fillId="0" borderId="0" xfId="0" applyNumberFormat="1" applyFill="1" applyBorder="1" applyAlignment="1">
      <alignment horizontal="center"/>
    </xf>
    <xf numFmtId="0" fontId="0" fillId="0" borderId="0" xfId="0" applyFill="1" applyBorder="1" applyAlignment="1">
      <alignment horizontal="center"/>
    </xf>
    <xf numFmtId="44" fontId="8" fillId="0" borderId="1" xfId="1" applyFont="1" applyFill="1" applyBorder="1" applyAlignment="1"/>
    <xf numFmtId="0" fontId="3" fillId="0" borderId="0" xfId="0" applyFont="1" applyBorder="1" applyAlignment="1">
      <alignment wrapText="1"/>
    </xf>
    <xf numFmtId="0" fontId="5" fillId="2" borderId="0" xfId="0" applyFont="1" applyFill="1" applyBorder="1" applyAlignment="1">
      <alignment horizontal="left" vertical="top" wrapText="1"/>
    </xf>
    <xf numFmtId="0" fontId="0" fillId="2" borderId="0" xfId="0" applyFill="1" applyBorder="1"/>
    <xf numFmtId="43" fontId="0" fillId="0" borderId="5" xfId="2" applyFont="1" applyFill="1" applyBorder="1" applyAlignment="1">
      <alignment horizontal="center"/>
    </xf>
    <xf numFmtId="0" fontId="3" fillId="0" borderId="1" xfId="0" applyFont="1" applyFill="1" applyBorder="1" applyAlignment="1">
      <alignment horizontal="right" vertical="top" wrapText="1"/>
    </xf>
    <xf numFmtId="0" fontId="0" fillId="0" borderId="0" xfId="0" applyFill="1"/>
    <xf numFmtId="44" fontId="8" fillId="2" borderId="9" xfId="1" applyFont="1" applyFill="1" applyBorder="1" applyAlignment="1"/>
    <xf numFmtId="0" fontId="14" fillId="0" borderId="9" xfId="0" applyFont="1" applyFill="1" applyBorder="1" applyAlignment="1">
      <alignment vertical="top" wrapText="1"/>
    </xf>
    <xf numFmtId="43" fontId="0" fillId="6" borderId="0" xfId="2" applyFont="1" applyFill="1"/>
    <xf numFmtId="0" fontId="0" fillId="0" borderId="0" xfId="0" applyFill="1" applyBorder="1" applyAlignment="1">
      <alignment horizontal="center"/>
    </xf>
    <xf numFmtId="43" fontId="0" fillId="0" borderId="4" xfId="2" applyFont="1" applyFill="1" applyBorder="1" applyAlignment="1">
      <alignment horizontal="center"/>
    </xf>
    <xf numFmtId="0" fontId="3" fillId="4" borderId="6" xfId="0" applyFont="1" applyFill="1" applyBorder="1" applyAlignment="1">
      <alignment wrapText="1"/>
    </xf>
    <xf numFmtId="43" fontId="0" fillId="0" borderId="9" xfId="2" applyFont="1" applyFill="1" applyBorder="1" applyAlignment="1">
      <alignment horizontal="center"/>
    </xf>
    <xf numFmtId="0" fontId="3" fillId="10" borderId="6" xfId="0" applyFont="1" applyFill="1" applyBorder="1" applyAlignment="1">
      <alignment wrapText="1"/>
    </xf>
    <xf numFmtId="14" fontId="6" fillId="4" borderId="10" xfId="0" quotePrefix="1" applyNumberFormat="1" applyFont="1" applyFill="1" applyBorder="1" applyAlignment="1">
      <alignment horizontal="center"/>
    </xf>
    <xf numFmtId="14" fontId="6" fillId="4" borderId="2" xfId="0" quotePrefix="1" applyNumberFormat="1" applyFont="1" applyFill="1" applyBorder="1" applyAlignment="1">
      <alignment horizontal="center"/>
    </xf>
    <xf numFmtId="0" fontId="0" fillId="4" borderId="6" xfId="0" applyFill="1" applyBorder="1" applyAlignment="1">
      <alignment wrapText="1"/>
    </xf>
    <xf numFmtId="0" fontId="3" fillId="0" borderId="6" xfId="0" applyFont="1" applyBorder="1" applyAlignment="1">
      <alignment wrapText="1"/>
    </xf>
    <xf numFmtId="0" fontId="3" fillId="6" borderId="0" xfId="0" applyFont="1" applyFill="1" applyAlignment="1">
      <alignment wrapText="1"/>
    </xf>
    <xf numFmtId="0" fontId="6" fillId="4" borderId="11" xfId="0" applyFont="1" applyFill="1" applyBorder="1" applyAlignment="1">
      <alignment horizontal="center"/>
    </xf>
    <xf numFmtId="44" fontId="7" fillId="2" borderId="5" xfId="1" applyFont="1" applyFill="1" applyBorder="1" applyAlignment="1"/>
    <xf numFmtId="43" fontId="7" fillId="2" borderId="20" xfId="2" applyFont="1" applyFill="1" applyBorder="1" applyAlignment="1"/>
    <xf numFmtId="44" fontId="8" fillId="0" borderId="5" xfId="1" applyFont="1" applyFill="1" applyBorder="1" applyAlignment="1"/>
    <xf numFmtId="43" fontId="7" fillId="0" borderId="5" xfId="2" applyNumberFormat="1" applyFont="1" applyFill="1" applyBorder="1" applyAlignment="1"/>
    <xf numFmtId="44" fontId="9" fillId="6" borderId="5" xfId="1" applyFont="1" applyFill="1" applyBorder="1" applyAlignment="1"/>
    <xf numFmtId="0" fontId="10" fillId="3" borderId="15" xfId="0" applyFont="1" applyFill="1" applyBorder="1" applyAlignment="1">
      <alignment horizontal="center" wrapText="1"/>
    </xf>
    <xf numFmtId="0" fontId="8" fillId="4" borderId="11" xfId="0" applyFont="1" applyFill="1" applyBorder="1" applyAlignment="1">
      <alignment horizontal="center" vertical="top" wrapText="1"/>
    </xf>
    <xf numFmtId="0" fontId="8" fillId="4" borderId="7" xfId="0" applyFont="1" applyFill="1" applyBorder="1" applyAlignment="1">
      <alignment horizontal="center" vertical="top" wrapText="1"/>
    </xf>
    <xf numFmtId="0" fontId="3" fillId="0" borderId="1" xfId="0" applyFont="1" applyBorder="1" applyAlignment="1">
      <alignment wrapText="1"/>
    </xf>
    <xf numFmtId="0" fontId="4" fillId="5" borderId="22" xfId="0" applyFont="1" applyFill="1" applyBorder="1"/>
    <xf numFmtId="0" fontId="4" fillId="5" borderId="23" xfId="0" applyFont="1" applyFill="1" applyBorder="1"/>
    <xf numFmtId="0" fontId="4" fillId="5" borderId="25" xfId="0" applyFont="1" applyFill="1" applyBorder="1"/>
    <xf numFmtId="0" fontId="4" fillId="5" borderId="24" xfId="0" applyFont="1" applyFill="1" applyBorder="1"/>
    <xf numFmtId="0" fontId="4" fillId="5" borderId="25" xfId="0" applyFont="1" applyFill="1" applyBorder="1" applyAlignment="1">
      <alignment horizontal="left" vertical="top" wrapText="1"/>
    </xf>
    <xf numFmtId="0" fontId="0" fillId="0" borderId="1" xfId="0" applyBorder="1" applyAlignment="1">
      <alignment wrapText="1"/>
    </xf>
    <xf numFmtId="0" fontId="0" fillId="0" borderId="0" xfId="0" applyAlignment="1">
      <alignment horizontal="center" wrapText="1"/>
    </xf>
    <xf numFmtId="0" fontId="0" fillId="6" borderId="0" xfId="0" applyFill="1" applyAlignment="1">
      <alignment wrapText="1"/>
    </xf>
    <xf numFmtId="0" fontId="4" fillId="5" borderId="26" xfId="0" applyFont="1" applyFill="1" applyBorder="1"/>
    <xf numFmtId="0" fontId="9" fillId="6" borderId="0" xfId="0" applyFont="1" applyFill="1" applyBorder="1"/>
    <xf numFmtId="0" fontId="0" fillId="6" borderId="0" xfId="0" applyFill="1" applyBorder="1" applyAlignment="1"/>
    <xf numFmtId="165" fontId="10" fillId="6" borderId="0" xfId="1" applyNumberFormat="1" applyFont="1" applyFill="1" applyBorder="1" applyAlignment="1"/>
    <xf numFmtId="0" fontId="18" fillId="6" borderId="0" xfId="0" applyFont="1" applyFill="1" applyBorder="1"/>
    <xf numFmtId="44" fontId="10" fillId="6" borderId="0" xfId="0" applyNumberFormat="1" applyFont="1" applyFill="1" applyBorder="1" applyAlignment="1"/>
    <xf numFmtId="0" fontId="0" fillId="6" borderId="15" xfId="0" applyFill="1" applyBorder="1" applyAlignment="1">
      <alignment wrapText="1"/>
    </xf>
    <xf numFmtId="43" fontId="10" fillId="6" borderId="0" xfId="2" applyNumberFormat="1" applyFont="1" applyFill="1" applyBorder="1" applyAlignment="1"/>
    <xf numFmtId="0" fontId="16" fillId="6" borderId="0" xfId="0" applyFont="1" applyFill="1" applyBorder="1"/>
    <xf numFmtId="44" fontId="8" fillId="2" borderId="20" xfId="1" applyFont="1" applyFill="1" applyBorder="1" applyAlignment="1"/>
    <xf numFmtId="164" fontId="3" fillId="2" borderId="1" xfId="2" applyNumberFormat="1" applyFont="1" applyFill="1" applyBorder="1" applyAlignment="1">
      <alignment horizontal="left" vertical="top" wrapText="1"/>
    </xf>
    <xf numFmtId="164" fontId="3" fillId="8" borderId="1" xfId="2" applyNumberFormat="1" applyFont="1" applyFill="1" applyBorder="1" applyAlignment="1" applyProtection="1">
      <alignment horizontal="right" vertical="top" wrapText="1"/>
      <protection locked="0"/>
    </xf>
    <xf numFmtId="164" fontId="7" fillId="8" borderId="6" xfId="2" applyNumberFormat="1" applyFont="1" applyFill="1" applyBorder="1" applyAlignment="1" applyProtection="1">
      <alignment horizontal="center"/>
      <protection locked="0"/>
    </xf>
    <xf numFmtId="164" fontId="3" fillId="8" borderId="8" xfId="2" applyNumberFormat="1" applyFont="1" applyFill="1" applyBorder="1" applyAlignment="1" applyProtection="1">
      <alignment horizontal="left" vertical="top" wrapText="1"/>
      <protection locked="0"/>
    </xf>
    <xf numFmtId="164" fontId="7" fillId="8" borderId="21" xfId="2" applyNumberFormat="1" applyFont="1" applyFill="1" applyBorder="1" applyAlignment="1" applyProtection="1">
      <alignment horizontal="center"/>
      <protection locked="0"/>
    </xf>
    <xf numFmtId="0" fontId="3" fillId="0" borderId="0" xfId="0" applyFont="1" applyAlignment="1">
      <alignment horizontal="left" vertical="center" wrapText="1"/>
    </xf>
    <xf numFmtId="0" fontId="3" fillId="11" borderId="0" xfId="0" applyFont="1" applyFill="1" applyBorder="1" applyAlignment="1">
      <alignment wrapText="1"/>
    </xf>
    <xf numFmtId="164" fontId="10" fillId="6" borderId="0" xfId="0" applyNumberFormat="1" applyFont="1" applyFill="1" applyBorder="1" applyAlignment="1"/>
    <xf numFmtId="0" fontId="6" fillId="4" borderId="11" xfId="0" applyFont="1" applyFill="1" applyBorder="1" applyAlignment="1"/>
    <xf numFmtId="0" fontId="6" fillId="4" borderId="0" xfId="0" applyFont="1" applyFill="1" applyBorder="1" applyAlignment="1"/>
    <xf numFmtId="164" fontId="0" fillId="0" borderId="0" xfId="0" applyNumberFormat="1"/>
    <xf numFmtId="0" fontId="0" fillId="9" borderId="17" xfId="0" applyFill="1" applyBorder="1"/>
    <xf numFmtId="0" fontId="2" fillId="9" borderId="14" xfId="0" applyFont="1" applyFill="1" applyBorder="1" applyAlignment="1">
      <alignment horizontal="center" wrapText="1"/>
    </xf>
    <xf numFmtId="164" fontId="2" fillId="9" borderId="14" xfId="2" applyNumberFormat="1" applyFont="1" applyFill="1" applyBorder="1"/>
    <xf numFmtId="0" fontId="2" fillId="9" borderId="15" xfId="0" applyFont="1" applyFill="1" applyBorder="1" applyAlignment="1">
      <alignment horizontal="center" vertical="center" wrapText="1"/>
    </xf>
    <xf numFmtId="0" fontId="0" fillId="9" borderId="16" xfId="0" applyFill="1" applyBorder="1"/>
    <xf numFmtId="164" fontId="0" fillId="9" borderId="17" xfId="0" applyNumberFormat="1" applyFill="1" applyBorder="1"/>
    <xf numFmtId="164" fontId="0" fillId="9" borderId="18" xfId="0" applyNumberFormat="1" applyFill="1" applyBorder="1"/>
    <xf numFmtId="0" fontId="2" fillId="9" borderId="14" xfId="0" applyFont="1" applyFill="1" applyBorder="1" applyAlignment="1">
      <alignment wrapText="1"/>
    </xf>
    <xf numFmtId="0" fontId="0" fillId="9" borderId="13" xfId="0" applyFill="1" applyBorder="1" applyAlignment="1">
      <alignment horizontal="center" wrapText="1"/>
    </xf>
    <xf numFmtId="164" fontId="2" fillId="9" borderId="14" xfId="2" applyNumberFormat="1" applyFont="1" applyFill="1" applyBorder="1" applyAlignment="1">
      <alignment horizontal="center" wrapText="1"/>
    </xf>
    <xf numFmtId="0" fontId="0" fillId="9" borderId="14" xfId="0" applyFill="1" applyBorder="1"/>
    <xf numFmtId="164" fontId="0" fillId="9" borderId="14" xfId="0" applyNumberFormat="1" applyFill="1" applyBorder="1"/>
    <xf numFmtId="164" fontId="0" fillId="9" borderId="15" xfId="0" applyNumberFormat="1" applyFill="1" applyBorder="1"/>
    <xf numFmtId="0" fontId="6" fillId="4" borderId="11" xfId="0" applyFont="1" applyFill="1" applyBorder="1" applyAlignment="1">
      <alignment horizontal="center" wrapText="1"/>
    </xf>
    <xf numFmtId="164" fontId="3" fillId="0" borderId="1" xfId="2" applyNumberFormat="1" applyFont="1" applyFill="1" applyBorder="1" applyAlignment="1" applyProtection="1">
      <alignment horizontal="right" vertical="top" wrapText="1"/>
      <protection locked="0"/>
    </xf>
    <xf numFmtId="44" fontId="8" fillId="0" borderId="2" xfId="1" applyFont="1" applyFill="1" applyBorder="1" applyAlignment="1"/>
    <xf numFmtId="0" fontId="0" fillId="0" borderId="1" xfId="0" applyFill="1" applyBorder="1"/>
    <xf numFmtId="164" fontId="7" fillId="0" borderId="1" xfId="2" applyNumberFormat="1" applyFont="1" applyFill="1" applyBorder="1" applyAlignment="1" applyProtection="1">
      <alignment horizontal="center"/>
      <protection locked="0"/>
    </xf>
    <xf numFmtId="164" fontId="3" fillId="0" borderId="1" xfId="2" applyNumberFormat="1" applyFont="1" applyFill="1" applyBorder="1" applyAlignment="1" applyProtection="1">
      <alignment horizontal="left" vertical="top" wrapText="1"/>
      <protection locked="0"/>
    </xf>
    <xf numFmtId="44" fontId="7" fillId="8" borderId="4" xfId="1" applyFont="1" applyFill="1" applyBorder="1" applyAlignment="1"/>
    <xf numFmtId="165" fontId="7" fillId="8" borderId="4" xfId="1" applyNumberFormat="1" applyFont="1" applyFill="1" applyBorder="1" applyAlignment="1"/>
    <xf numFmtId="43" fontId="7" fillId="8" borderId="4" xfId="2" applyFont="1" applyFill="1" applyBorder="1" applyAlignment="1"/>
    <xf numFmtId="43" fontId="7" fillId="8" borderId="9" xfId="2" applyFont="1" applyFill="1" applyBorder="1" applyAlignment="1"/>
    <xf numFmtId="0" fontId="6" fillId="4" borderId="11" xfId="0" applyFont="1" applyFill="1" applyBorder="1" applyAlignment="1">
      <alignment horizontal="center" vertical="center" wrapText="1"/>
    </xf>
    <xf numFmtId="165" fontId="3" fillId="2" borderId="1" xfId="1" applyNumberFormat="1" applyFont="1" applyFill="1" applyBorder="1" applyAlignment="1" applyProtection="1">
      <alignment vertical="top" wrapText="1"/>
      <protection locked="0"/>
    </xf>
    <xf numFmtId="165" fontId="8" fillId="2" borderId="9" xfId="1" applyNumberFormat="1" applyFont="1" applyFill="1" applyBorder="1" applyAlignment="1" applyProtection="1">
      <protection locked="0"/>
    </xf>
    <xf numFmtId="43" fontId="3" fillId="2" borderId="1" xfId="2" applyNumberFormat="1" applyFont="1" applyFill="1" applyBorder="1" applyAlignment="1" applyProtection="1">
      <alignment vertical="top" wrapText="1"/>
      <protection locked="0"/>
    </xf>
    <xf numFmtId="43" fontId="8" fillId="2" borderId="9" xfId="2" applyNumberFormat="1" applyFont="1" applyFill="1" applyBorder="1" applyAlignment="1" applyProtection="1">
      <protection locked="0"/>
    </xf>
    <xf numFmtId="44" fontId="8" fillId="2" borderId="1" xfId="1" applyFont="1" applyFill="1" applyBorder="1" applyAlignment="1"/>
    <xf numFmtId="0" fontId="14" fillId="2" borderId="6" xfId="0" applyFont="1" applyFill="1" applyBorder="1" applyAlignment="1" applyProtection="1">
      <alignment vertical="top" wrapText="1"/>
      <protection locked="0"/>
    </xf>
    <xf numFmtId="0" fontId="14" fillId="2" borderId="9" xfId="0" applyFont="1" applyFill="1" applyBorder="1" applyAlignment="1" applyProtection="1">
      <alignment vertical="top" wrapText="1"/>
      <protection locked="0"/>
    </xf>
    <xf numFmtId="164" fontId="0" fillId="0" borderId="0" xfId="0" applyNumberFormat="1" applyFill="1"/>
    <xf numFmtId="164" fontId="0" fillId="2" borderId="0" xfId="2" applyNumberFormat="1" applyFont="1" applyFill="1"/>
    <xf numFmtId="0" fontId="4" fillId="5" borderId="15" xfId="0" applyFont="1" applyFill="1" applyBorder="1"/>
    <xf numFmtId="0" fontId="0" fillId="6" borderId="0" xfId="0" applyFill="1" applyBorder="1" applyAlignment="1">
      <alignment wrapText="1"/>
    </xf>
    <xf numFmtId="0" fontId="3" fillId="0" borderId="9" xfId="0" applyFont="1" applyBorder="1" applyAlignment="1">
      <alignment horizontal="left" wrapText="1"/>
    </xf>
    <xf numFmtId="0" fontId="3" fillId="0" borderId="25" xfId="0" applyFont="1" applyBorder="1" applyAlignment="1">
      <alignment horizontal="left" vertical="center" wrapText="1"/>
    </xf>
    <xf numFmtId="0" fontId="3" fillId="0" borderId="9" xfId="0" applyFont="1" applyBorder="1" applyAlignment="1">
      <alignment wrapText="1"/>
    </xf>
    <xf numFmtId="0" fontId="3" fillId="0" borderId="0" xfId="0" applyFont="1" applyBorder="1" applyAlignment="1">
      <alignment wrapText="1"/>
    </xf>
    <xf numFmtId="0" fontId="2" fillId="9" borderId="13" xfId="0" applyFont="1" applyFill="1" applyBorder="1"/>
    <xf numFmtId="0" fontId="2" fillId="9" borderId="13" xfId="0" applyFont="1" applyFill="1" applyBorder="1" applyAlignment="1">
      <alignment horizontal="center" wrapText="1"/>
    </xf>
    <xf numFmtId="0" fontId="0" fillId="0" borderId="0" xfId="0" applyFill="1" applyBorder="1" applyAlignment="1">
      <alignment horizontal="center"/>
    </xf>
    <xf numFmtId="44" fontId="0" fillId="0" borderId="0" xfId="0" applyNumberFormat="1" applyFill="1" applyBorder="1" applyAlignment="1">
      <alignment horizontal="left"/>
    </xf>
    <xf numFmtId="44" fontId="19" fillId="0" borderId="0" xfId="0" applyNumberFormat="1" applyFont="1" applyFill="1" applyBorder="1" applyAlignment="1">
      <alignment horizontal="left"/>
    </xf>
    <xf numFmtId="44" fontId="20" fillId="0" borderId="0" xfId="0" applyNumberFormat="1" applyFont="1" applyFill="1" applyBorder="1" applyAlignment="1">
      <alignment horizontal="left"/>
    </xf>
    <xf numFmtId="0" fontId="0" fillId="13" borderId="0" xfId="0" applyFill="1" applyBorder="1" applyAlignment="1">
      <alignment horizontal="center"/>
    </xf>
    <xf numFmtId="0" fontId="0" fillId="13" borderId="0" xfId="0" applyFill="1"/>
    <xf numFmtId="164" fontId="0" fillId="13" borderId="0" xfId="2" applyNumberFormat="1" applyFont="1" applyFill="1"/>
    <xf numFmtId="43" fontId="0" fillId="0" borderId="20" xfId="2" applyFont="1" applyFill="1" applyBorder="1" applyAlignment="1">
      <alignment horizontal="center"/>
    </xf>
    <xf numFmtId="0" fontId="15" fillId="6" borderId="0" xfId="0" applyFont="1" applyFill="1" applyBorder="1" applyAlignment="1">
      <alignment horizontal="left"/>
    </xf>
    <xf numFmtId="44" fontId="15" fillId="6" borderId="0" xfId="0" applyNumberFormat="1" applyFont="1" applyFill="1" applyBorder="1" applyAlignment="1">
      <alignment horizontal="left"/>
    </xf>
    <xf numFmtId="44" fontId="0" fillId="6" borderId="0" xfId="0" applyNumberFormat="1" applyFill="1" applyBorder="1" applyAlignment="1">
      <alignment wrapText="1"/>
    </xf>
    <xf numFmtId="164" fontId="3" fillId="2" borderId="9" xfId="2" applyNumberFormat="1" applyFont="1" applyFill="1" applyBorder="1" applyAlignment="1">
      <alignment horizontal="left" vertical="top" wrapText="1"/>
    </xf>
    <xf numFmtId="0" fontId="0" fillId="6" borderId="0" xfId="0" applyFill="1"/>
    <xf numFmtId="0" fontId="0" fillId="6" borderId="14" xfId="0" applyFill="1" applyBorder="1"/>
    <xf numFmtId="0" fontId="0" fillId="6" borderId="15" xfId="0" applyFill="1" applyBorder="1"/>
    <xf numFmtId="0" fontId="4" fillId="2" borderId="23" xfId="0" applyFont="1" applyFill="1" applyBorder="1"/>
    <xf numFmtId="0" fontId="2" fillId="9" borderId="13" xfId="0" applyFont="1" applyFill="1" applyBorder="1" applyAlignment="1">
      <alignment wrapText="1"/>
    </xf>
    <xf numFmtId="0" fontId="0" fillId="6" borderId="17" xfId="0" applyFill="1" applyBorder="1"/>
    <xf numFmtId="0" fontId="9" fillId="11" borderId="13" xfId="0" applyFont="1" applyFill="1" applyBorder="1" applyAlignment="1">
      <alignment horizontal="center"/>
    </xf>
    <xf numFmtId="0" fontId="0" fillId="8" borderId="14" xfId="0" applyFill="1" applyBorder="1"/>
    <xf numFmtId="0" fontId="0" fillId="8" borderId="15" xfId="0" applyFill="1" applyBorder="1"/>
    <xf numFmtId="0" fontId="2" fillId="9" borderId="15" xfId="0" applyFont="1" applyFill="1" applyBorder="1" applyAlignment="1">
      <alignment horizontal="center" wrapText="1"/>
    </xf>
    <xf numFmtId="0" fontId="0" fillId="2" borderId="0" xfId="0" applyFill="1"/>
    <xf numFmtId="44" fontId="7" fillId="2" borderId="5" xfId="1" applyNumberFormat="1" applyFont="1" applyFill="1" applyBorder="1" applyAlignment="1"/>
    <xf numFmtId="44" fontId="7" fillId="0" borderId="5" xfId="1" applyNumberFormat="1" applyFont="1" applyFill="1" applyBorder="1" applyAlignment="1"/>
    <xf numFmtId="43" fontId="2" fillId="0" borderId="1" xfId="2" applyFont="1" applyBorder="1" applyAlignment="1">
      <alignment horizontal="center" vertical="center"/>
    </xf>
    <xf numFmtId="43" fontId="0" fillId="0" borderId="7" xfId="2" applyFont="1" applyBorder="1" applyAlignment="1">
      <alignment horizontal="left" wrapText="1"/>
    </xf>
    <xf numFmtId="43" fontId="0" fillId="0" borderId="7" xfId="2" applyFont="1" applyBorder="1" applyAlignment="1">
      <alignment horizontal="left" wrapText="1" indent="1"/>
    </xf>
    <xf numFmtId="49" fontId="0" fillId="0" borderId="7" xfId="2" applyNumberFormat="1" applyFont="1" applyBorder="1" applyAlignment="1">
      <alignment horizontal="left" wrapText="1" indent="1"/>
    </xf>
    <xf numFmtId="43" fontId="10" fillId="14" borderId="0" xfId="2" applyFont="1" applyFill="1" applyAlignment="1"/>
    <xf numFmtId="43" fontId="0" fillId="0" borderId="0" xfId="2" applyFont="1" applyAlignment="1">
      <alignment horizontal="left"/>
    </xf>
    <xf numFmtId="43" fontId="2" fillId="0" borderId="0" xfId="2" applyFont="1" applyAlignment="1">
      <alignment horizontal="left"/>
    </xf>
    <xf numFmtId="43" fontId="24" fillId="0" borderId="0" xfId="2" applyFont="1" applyAlignment="1">
      <alignment horizontal="center"/>
    </xf>
    <xf numFmtId="43" fontId="8" fillId="0" borderId="0" xfId="2" applyFont="1" applyAlignment="1">
      <alignment horizontal="center"/>
    </xf>
    <xf numFmtId="0" fontId="2" fillId="0" borderId="0" xfId="0" applyFont="1" applyFill="1" applyBorder="1" applyAlignment="1">
      <alignment horizontal="center" wrapText="1"/>
    </xf>
    <xf numFmtId="0" fontId="3" fillId="0" borderId="0" xfId="0" applyFont="1" applyFill="1" applyAlignment="1">
      <alignment wrapText="1"/>
    </xf>
    <xf numFmtId="43" fontId="0" fillId="14" borderId="0" xfId="2" applyFont="1" applyFill="1" applyBorder="1" applyAlignment="1"/>
    <xf numFmtId="43" fontId="0" fillId="0" borderId="0" xfId="2" applyFont="1" applyFill="1" applyBorder="1" applyAlignment="1"/>
    <xf numFmtId="43" fontId="22" fillId="0" borderId="0" xfId="2" applyFont="1" applyFill="1" applyBorder="1" applyAlignment="1">
      <alignment vertical="center"/>
    </xf>
    <xf numFmtId="49" fontId="0" fillId="0" borderId="0" xfId="2" applyNumberFormat="1" applyFont="1" applyFill="1" applyBorder="1" applyAlignment="1">
      <alignment wrapText="1"/>
    </xf>
    <xf numFmtId="43" fontId="2" fillId="0" borderId="0" xfId="2" applyFont="1" applyBorder="1" applyAlignment="1">
      <alignment horizontal="center" vertical="center"/>
    </xf>
    <xf numFmtId="43" fontId="0" fillId="0" borderId="0" xfId="2" applyFont="1" applyFill="1" applyBorder="1" applyAlignment="1">
      <alignment horizontal="left" wrapText="1" indent="1"/>
    </xf>
    <xf numFmtId="49" fontId="0" fillId="0" borderId="0" xfId="2" applyNumberFormat="1" applyFont="1" applyFill="1" applyBorder="1" applyAlignment="1">
      <alignment horizontal="left" wrapText="1" indent="1"/>
    </xf>
    <xf numFmtId="43" fontId="10" fillId="14" borderId="32" xfId="2" applyFont="1" applyFill="1" applyBorder="1" applyAlignment="1"/>
    <xf numFmtId="43" fontId="10" fillId="6" borderId="34" xfId="2" applyFont="1" applyFill="1" applyBorder="1" applyAlignment="1"/>
    <xf numFmtId="43" fontId="11" fillId="6" borderId="33" xfId="2" applyFont="1" applyFill="1" applyBorder="1"/>
    <xf numFmtId="43" fontId="12" fillId="6" borderId="0" xfId="2" applyFont="1" applyFill="1" applyBorder="1"/>
    <xf numFmtId="43" fontId="0" fillId="6" borderId="34" xfId="2" applyFont="1" applyFill="1" applyBorder="1"/>
    <xf numFmtId="0" fontId="2" fillId="0" borderId="33" xfId="2" applyNumberFormat="1" applyFont="1" applyBorder="1" applyAlignment="1">
      <alignment horizontal="right" vertical="center"/>
    </xf>
    <xf numFmtId="43" fontId="22" fillId="0" borderId="34" xfId="2" applyFont="1" applyFill="1" applyBorder="1" applyAlignment="1">
      <alignment vertical="center"/>
    </xf>
    <xf numFmtId="43" fontId="2" fillId="14" borderId="33" xfId="2" applyFont="1" applyFill="1" applyBorder="1" applyAlignment="1">
      <alignment vertical="center"/>
    </xf>
    <xf numFmtId="43" fontId="22" fillId="14" borderId="34" xfId="2" applyFont="1" applyFill="1" applyBorder="1" applyAlignment="1">
      <alignment vertical="center"/>
    </xf>
    <xf numFmtId="43" fontId="2" fillId="0" borderId="33" xfId="2" applyFont="1" applyBorder="1" applyAlignment="1">
      <alignment horizontal="right" vertical="center"/>
    </xf>
    <xf numFmtId="0" fontId="23" fillId="0" borderId="0" xfId="0" applyFont="1" applyBorder="1" applyAlignment="1"/>
    <xf numFmtId="43" fontId="0" fillId="0" borderId="0" xfId="2" applyFont="1" applyBorder="1"/>
    <xf numFmtId="49" fontId="0" fillId="0" borderId="0" xfId="2" applyNumberFormat="1" applyFont="1" applyFill="1" applyBorder="1" applyAlignment="1"/>
    <xf numFmtId="49" fontId="2" fillId="0" borderId="33" xfId="2" applyNumberFormat="1" applyFont="1" applyBorder="1" applyAlignment="1">
      <alignment vertical="center"/>
    </xf>
    <xf numFmtId="49" fontId="2" fillId="0" borderId="0" xfId="2" applyNumberFormat="1" applyFont="1" applyBorder="1" applyAlignment="1">
      <alignment vertical="center"/>
    </xf>
    <xf numFmtId="49" fontId="2" fillId="0" borderId="34" xfId="2" applyNumberFormat="1" applyFont="1" applyBorder="1" applyAlignment="1">
      <alignment vertical="center"/>
    </xf>
    <xf numFmtId="42" fontId="10" fillId="6" borderId="0" xfId="1" applyNumberFormat="1" applyFont="1" applyFill="1" applyBorder="1" applyAlignment="1"/>
    <xf numFmtId="49" fontId="32" fillId="14" borderId="33" xfId="2" applyNumberFormat="1" applyFont="1" applyFill="1" applyBorder="1" applyAlignment="1">
      <alignment horizontal="center" vertical="top" wrapText="1"/>
    </xf>
    <xf numFmtId="49" fontId="9" fillId="14" borderId="0" xfId="2" applyNumberFormat="1" applyFont="1" applyFill="1" applyBorder="1" applyAlignment="1">
      <alignment horizontal="center" vertical="top" wrapText="1"/>
    </xf>
    <xf numFmtId="49" fontId="9" fillId="14" borderId="34" xfId="2" applyNumberFormat="1" applyFont="1" applyFill="1" applyBorder="1" applyAlignment="1">
      <alignment horizontal="center" vertical="top" wrapText="1"/>
    </xf>
    <xf numFmtId="49" fontId="22" fillId="14" borderId="39" xfId="2" applyNumberFormat="1" applyFont="1" applyFill="1" applyBorder="1" applyAlignment="1">
      <alignment horizontal="center" vertical="center"/>
    </xf>
    <xf numFmtId="164" fontId="0" fillId="0" borderId="3" xfId="2" applyNumberFormat="1" applyFont="1" applyFill="1" applyBorder="1" applyAlignment="1" applyProtection="1">
      <alignment horizontal="center"/>
    </xf>
    <xf numFmtId="0" fontId="10" fillId="0" borderId="0" xfId="0" applyFont="1" applyFill="1" applyBorder="1" applyAlignment="1">
      <alignment horizontal="center" wrapText="1"/>
    </xf>
    <xf numFmtId="0" fontId="3" fillId="0" borderId="0" xfId="0" applyFont="1" applyFill="1" applyBorder="1" applyAlignment="1">
      <alignment wrapText="1"/>
    </xf>
    <xf numFmtId="44" fontId="3" fillId="0" borderId="0" xfId="0" applyNumberFormat="1" applyFont="1" applyFill="1" applyBorder="1" applyAlignment="1">
      <alignment vertical="center" wrapText="1"/>
    </xf>
    <xf numFmtId="44" fontId="3" fillId="0" borderId="0" xfId="0" applyNumberFormat="1"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23" xfId="0" applyFont="1" applyFill="1" applyBorder="1"/>
    <xf numFmtId="0" fontId="0" fillId="0" borderId="0" xfId="0" applyFill="1" applyAlignment="1">
      <alignment wrapText="1"/>
    </xf>
    <xf numFmtId="166" fontId="7" fillId="0" borderId="5" xfId="1" applyNumberFormat="1" applyFont="1" applyFill="1" applyBorder="1" applyAlignment="1"/>
    <xf numFmtId="44" fontId="3" fillId="0" borderId="1" xfId="1" applyNumberFormat="1" applyFont="1" applyFill="1" applyBorder="1" applyAlignment="1" applyProtection="1">
      <alignment vertical="top" wrapText="1"/>
    </xf>
    <xf numFmtId="43" fontId="3" fillId="0" borderId="1" xfId="2" applyNumberFormat="1" applyFont="1" applyFill="1" applyBorder="1" applyAlignment="1" applyProtection="1">
      <alignment vertical="top" wrapText="1"/>
    </xf>
    <xf numFmtId="43" fontId="8" fillId="0" borderId="9" xfId="2" applyNumberFormat="1" applyFont="1" applyFill="1" applyBorder="1" applyAlignment="1" applyProtection="1"/>
    <xf numFmtId="0" fontId="0" fillId="13" borderId="0" xfId="0" applyFill="1" applyBorder="1" applyAlignment="1" applyProtection="1">
      <alignment horizontal="center"/>
      <protection locked="0"/>
    </xf>
    <xf numFmtId="0" fontId="0" fillId="13" borderId="29" xfId="0" applyFill="1" applyBorder="1" applyAlignment="1" applyProtection="1">
      <alignment horizontal="center"/>
      <protection locked="0"/>
    </xf>
    <xf numFmtId="0" fontId="2" fillId="13" borderId="0" xfId="0" applyFont="1" applyFill="1" applyBorder="1" applyAlignment="1" applyProtection="1">
      <alignment horizontal="center"/>
      <protection locked="0"/>
    </xf>
    <xf numFmtId="44" fontId="19" fillId="0" borderId="0" xfId="0" applyNumberFormat="1" applyFont="1" applyFill="1" applyBorder="1" applyAlignment="1">
      <alignment horizontal="left"/>
    </xf>
    <xf numFmtId="0" fontId="0" fillId="0" borderId="0" xfId="0" applyFill="1" applyBorder="1" applyAlignment="1">
      <alignment horizontal="center"/>
    </xf>
    <xf numFmtId="43" fontId="0" fillId="0" borderId="5" xfId="2" applyFont="1" applyFill="1" applyBorder="1" applyAlignment="1">
      <alignment horizontal="center"/>
    </xf>
    <xf numFmtId="0" fontId="0" fillId="13" borderId="0" xfId="0" applyFill="1" applyBorder="1" applyAlignment="1" applyProtection="1">
      <alignment horizontal="center"/>
      <protection locked="0"/>
    </xf>
    <xf numFmtId="164" fontId="0" fillId="10" borderId="0" xfId="2" applyNumberFormat="1" applyFont="1" applyFill="1" applyProtection="1">
      <protection locked="0"/>
    </xf>
    <xf numFmtId="164" fontId="0" fillId="10" borderId="0" xfId="2" applyNumberFormat="1" applyFont="1" applyFill="1" applyBorder="1" applyProtection="1">
      <protection locked="0"/>
    </xf>
    <xf numFmtId="0" fontId="0" fillId="10" borderId="0" xfId="0" applyFill="1" applyProtection="1">
      <protection locked="0"/>
    </xf>
    <xf numFmtId="0" fontId="0" fillId="8" borderId="0" xfId="0" applyFill="1" applyProtection="1">
      <protection locked="0"/>
    </xf>
    <xf numFmtId="0" fontId="0" fillId="0" borderId="0" xfId="0" applyProtection="1">
      <protection locked="0"/>
    </xf>
    <xf numFmtId="0" fontId="2" fillId="0" borderId="14" xfId="0" applyFont="1" applyFill="1" applyBorder="1" applyAlignment="1">
      <alignment wrapText="1"/>
    </xf>
    <xf numFmtId="164" fontId="0" fillId="0" borderId="18" xfId="0" applyNumberFormat="1" applyFill="1" applyBorder="1"/>
    <xf numFmtId="164" fontId="0" fillId="0" borderId="0" xfId="2" applyNumberFormat="1" applyFont="1" applyFill="1" applyProtection="1"/>
    <xf numFmtId="44" fontId="19" fillId="0" borderId="0" xfId="0" applyNumberFormat="1" applyFont="1" applyAlignment="1">
      <alignment horizontal="left"/>
    </xf>
    <xf numFmtId="0" fontId="0" fillId="13" borderId="0" xfId="0" applyFill="1" applyAlignment="1">
      <alignment horizontal="center"/>
    </xf>
    <xf numFmtId="0" fontId="0" fillId="0" borderId="0" xfId="0" applyAlignment="1">
      <alignment horizontal="center"/>
    </xf>
    <xf numFmtId="49" fontId="2" fillId="0" borderId="35" xfId="2" quotePrefix="1" applyNumberFormat="1" applyFont="1" applyBorder="1" applyAlignment="1">
      <alignment horizontal="left" vertical="center"/>
    </xf>
    <xf numFmtId="49" fontId="2" fillId="0" borderId="9" xfId="2" quotePrefix="1" applyNumberFormat="1" applyFont="1" applyBorder="1" applyAlignment="1">
      <alignment horizontal="left" vertical="center"/>
    </xf>
    <xf numFmtId="49" fontId="2" fillId="0" borderId="36" xfId="2" quotePrefix="1" applyNumberFormat="1" applyFont="1" applyBorder="1" applyAlignment="1">
      <alignment horizontal="left" vertical="center"/>
    </xf>
    <xf numFmtId="49" fontId="28" fillId="14" borderId="40" xfId="2" applyNumberFormat="1" applyFont="1" applyFill="1" applyBorder="1" applyAlignment="1">
      <alignment horizontal="left" vertical="center" wrapText="1"/>
    </xf>
    <xf numFmtId="49" fontId="28" fillId="14" borderId="41" xfId="2" applyNumberFormat="1" applyFont="1" applyFill="1" applyBorder="1" applyAlignment="1">
      <alignment horizontal="left" vertical="center" wrapText="1"/>
    </xf>
    <xf numFmtId="43" fontId="10" fillId="6" borderId="30" xfId="2" applyFont="1" applyFill="1" applyBorder="1" applyAlignment="1">
      <alignment horizontal="center" wrapText="1"/>
    </xf>
    <xf numFmtId="43" fontId="10" fillId="6" borderId="31" xfId="2" applyFont="1" applyFill="1" applyBorder="1" applyAlignment="1">
      <alignment horizontal="center" wrapText="1"/>
    </xf>
    <xf numFmtId="43" fontId="10" fillId="6" borderId="33" xfId="2" applyFont="1" applyFill="1" applyBorder="1" applyAlignment="1">
      <alignment horizontal="center"/>
    </xf>
    <xf numFmtId="43" fontId="10" fillId="6" borderId="0" xfId="2" applyFont="1" applyFill="1" applyBorder="1" applyAlignment="1">
      <alignment horizontal="center"/>
    </xf>
    <xf numFmtId="0" fontId="0" fillId="0" borderId="33" xfId="2" applyNumberFormat="1" applyFont="1" applyBorder="1" applyAlignment="1">
      <alignment horizontal="center" vertical="center" wrapText="1"/>
    </xf>
    <xf numFmtId="0" fontId="0" fillId="0" borderId="0" xfId="2" applyNumberFormat="1" applyFont="1" applyBorder="1" applyAlignment="1">
      <alignment horizontal="center" vertical="center" wrapText="1"/>
    </xf>
    <xf numFmtId="0" fontId="0" fillId="0" borderId="34" xfId="2" applyNumberFormat="1" applyFont="1" applyBorder="1" applyAlignment="1">
      <alignment horizontal="center" vertical="center" wrapText="1"/>
    </xf>
    <xf numFmtId="43" fontId="9" fillId="14" borderId="33" xfId="2" applyFont="1" applyFill="1" applyBorder="1" applyAlignment="1">
      <alignment horizontal="center"/>
    </xf>
    <xf numFmtId="43" fontId="9" fillId="14" borderId="0" xfId="2" applyFont="1" applyFill="1" applyBorder="1" applyAlignment="1">
      <alignment horizontal="center"/>
    </xf>
    <xf numFmtId="43" fontId="9" fillId="14" borderId="34" xfId="2" applyFont="1" applyFill="1" applyBorder="1" applyAlignment="1">
      <alignment horizontal="center"/>
    </xf>
    <xf numFmtId="49" fontId="32" fillId="0" borderId="37" xfId="2" applyNumberFormat="1" applyFont="1" applyFill="1" applyBorder="1" applyAlignment="1">
      <alignment horizontal="center" vertical="top" wrapText="1"/>
    </xf>
    <xf numFmtId="49" fontId="32" fillId="0" borderId="7" xfId="2" applyNumberFormat="1" applyFont="1" applyFill="1" applyBorder="1" applyAlignment="1">
      <alignment horizontal="center" vertical="top" wrapText="1"/>
    </xf>
    <xf numFmtId="49" fontId="32" fillId="0" borderId="38" xfId="2" applyNumberFormat="1" applyFont="1" applyFill="1" applyBorder="1" applyAlignment="1">
      <alignment horizontal="center" vertical="top" wrapText="1"/>
    </xf>
    <xf numFmtId="49" fontId="34" fillId="16" borderId="0" xfId="2" applyNumberFormat="1" applyFont="1" applyFill="1" applyAlignment="1">
      <alignment horizontal="center" wrapText="1"/>
    </xf>
    <xf numFmtId="43" fontId="10" fillId="6" borderId="0" xfId="2" applyFont="1" applyFill="1" applyAlignment="1">
      <alignment horizontal="center" wrapText="1"/>
    </xf>
    <xf numFmtId="43" fontId="10" fillId="6" borderId="0" xfId="2" applyFont="1" applyFill="1" applyAlignment="1">
      <alignment horizontal="center"/>
    </xf>
    <xf numFmtId="43" fontId="9" fillId="14" borderId="0" xfId="2" applyFont="1" applyFill="1" applyAlignment="1">
      <alignment horizontal="center"/>
    </xf>
    <xf numFmtId="43" fontId="2" fillId="0" borderId="1" xfId="2" quotePrefix="1" applyFont="1" applyBorder="1" applyAlignment="1">
      <alignment horizontal="center" vertical="center"/>
    </xf>
    <xf numFmtId="43" fontId="22" fillId="14" borderId="8" xfId="2" applyFont="1" applyFill="1" applyBorder="1" applyAlignment="1">
      <alignment horizontal="center" vertical="center"/>
    </xf>
    <xf numFmtId="43" fontId="22" fillId="14" borderId="2" xfId="2" applyFont="1" applyFill="1" applyBorder="1" applyAlignment="1">
      <alignment horizontal="center" vertical="center"/>
    </xf>
    <xf numFmtId="43" fontId="0" fillId="0" borderId="8" xfId="2" applyFont="1" applyBorder="1" applyAlignment="1">
      <alignment horizontal="center"/>
    </xf>
    <xf numFmtId="43" fontId="0" fillId="0" borderId="2" xfId="2" applyFont="1" applyBorder="1" applyAlignment="1">
      <alignment horizontal="center"/>
    </xf>
    <xf numFmtId="0" fontId="0" fillId="0" borderId="0" xfId="2" applyNumberFormat="1" applyFont="1" applyAlignment="1">
      <alignment horizontal="center" vertical="center" wrapText="1"/>
    </xf>
    <xf numFmtId="43" fontId="22" fillId="14" borderId="10" xfId="2" applyFont="1" applyFill="1" applyBorder="1" applyAlignment="1">
      <alignment horizontal="center" vertical="center"/>
    </xf>
    <xf numFmtId="0" fontId="23" fillId="0" borderId="5" xfId="0" applyFont="1" applyBorder="1" applyAlignment="1">
      <alignment horizontal="center"/>
    </xf>
    <xf numFmtId="0" fontId="23" fillId="0" borderId="4" xfId="0" applyFont="1" applyBorder="1" applyAlignment="1">
      <alignment horizontal="center"/>
    </xf>
    <xf numFmtId="0" fontId="23" fillId="0" borderId="6" xfId="0" applyFont="1" applyBorder="1" applyAlignment="1">
      <alignment horizontal="center"/>
    </xf>
    <xf numFmtId="43" fontId="2" fillId="0" borderId="1" xfId="2" applyFont="1" applyBorder="1" applyAlignment="1">
      <alignment horizontal="center" vertical="center"/>
    </xf>
    <xf numFmtId="43" fontId="22" fillId="14" borderId="1" xfId="2" applyFont="1" applyFill="1" applyBorder="1" applyAlignment="1">
      <alignment horizontal="center" vertical="center"/>
    </xf>
    <xf numFmtId="43" fontId="0" fillId="0" borderId="10" xfId="2" applyFont="1" applyBorder="1" applyAlignment="1">
      <alignment horizontal="center"/>
    </xf>
    <xf numFmtId="43" fontId="0" fillId="0" borderId="8" xfId="2" applyFont="1" applyBorder="1" applyAlignment="1">
      <alignment horizontal="center" wrapText="1"/>
    </xf>
    <xf numFmtId="43" fontId="0" fillId="0" borderId="2" xfId="2" applyFont="1" applyBorder="1" applyAlignment="1">
      <alignment horizontal="center" wrapText="1"/>
    </xf>
    <xf numFmtId="43" fontId="9" fillId="6" borderId="0" xfId="2" applyFont="1" applyFill="1" applyAlignment="1">
      <alignment horizontal="center"/>
    </xf>
    <xf numFmtId="0" fontId="0" fillId="0" borderId="0" xfId="2" applyNumberFormat="1" applyFont="1" applyAlignment="1">
      <alignment horizontal="center" wrapText="1"/>
    </xf>
    <xf numFmtId="49" fontId="26" fillId="15" borderId="0" xfId="2" applyNumberFormat="1" applyFont="1" applyFill="1" applyAlignment="1">
      <alignment horizontal="center" vertical="center" wrapText="1"/>
    </xf>
    <xf numFmtId="49" fontId="25" fillId="15" borderId="0" xfId="2" applyNumberFormat="1" applyFont="1" applyFill="1" applyAlignment="1">
      <alignment horizontal="center" vertical="center" wrapText="1"/>
    </xf>
    <xf numFmtId="43" fontId="0" fillId="0" borderId="0" xfId="2" applyFont="1" applyAlignment="1">
      <alignment horizontal="left" wrapText="1" indent="2"/>
    </xf>
    <xf numFmtId="0" fontId="3" fillId="0" borderId="0" xfId="0" applyFont="1" applyFill="1" applyBorder="1" applyAlignment="1">
      <alignment horizontal="left" wrapText="1"/>
    </xf>
    <xf numFmtId="0" fontId="6" fillId="4" borderId="1" xfId="0" applyFont="1" applyFill="1" applyBorder="1" applyAlignment="1">
      <alignment horizontal="left" indent="1"/>
    </xf>
    <xf numFmtId="0" fontId="3" fillId="0" borderId="11" xfId="0" applyFont="1" applyBorder="1" applyAlignment="1">
      <alignment horizontal="left" vertical="top" wrapText="1" indent="2"/>
    </xf>
    <xf numFmtId="0" fontId="3" fillId="0" borderId="7" xfId="0" applyFont="1" applyBorder="1" applyAlignment="1">
      <alignment horizontal="left" vertical="top" wrapText="1" indent="2"/>
    </xf>
    <xf numFmtId="0" fontId="3" fillId="0" borderId="12" xfId="0" applyFont="1" applyBorder="1" applyAlignment="1">
      <alignment horizontal="left" vertical="top" wrapText="1" indent="2"/>
    </xf>
    <xf numFmtId="44" fontId="0" fillId="8" borderId="2" xfId="1" applyNumberFormat="1" applyFont="1" applyFill="1" applyBorder="1" applyAlignment="1" applyProtection="1">
      <alignment horizontal="center"/>
      <protection locked="0"/>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0" fontId="3" fillId="0" borderId="5" xfId="0" applyFont="1" applyBorder="1" applyAlignment="1">
      <alignment horizontal="left" vertical="top" wrapText="1" indent="2"/>
    </xf>
    <xf numFmtId="0" fontId="3" fillId="0" borderId="4" xfId="0" applyFont="1" applyBorder="1" applyAlignment="1">
      <alignment horizontal="left" vertical="top" wrapText="1" indent="2"/>
    </xf>
    <xf numFmtId="0" fontId="3" fillId="0" borderId="6" xfId="0" applyFont="1" applyBorder="1" applyAlignment="1">
      <alignment horizontal="left" vertical="top" wrapText="1" indent="2"/>
    </xf>
    <xf numFmtId="43" fontId="0" fillId="8" borderId="1" xfId="2" applyFont="1" applyFill="1" applyBorder="1" applyAlignment="1" applyProtection="1">
      <alignment horizontal="center"/>
      <protection locked="0"/>
    </xf>
    <xf numFmtId="0" fontId="3" fillId="2" borderId="5" xfId="0" applyFont="1" applyFill="1" applyBorder="1" applyAlignment="1">
      <alignment horizontal="left" vertical="top" wrapText="1" indent="2"/>
    </xf>
    <xf numFmtId="0" fontId="3" fillId="2" borderId="4" xfId="0" applyFont="1" applyFill="1" applyBorder="1" applyAlignment="1">
      <alignment horizontal="left" vertical="top" wrapText="1" indent="2"/>
    </xf>
    <xf numFmtId="0" fontId="3" fillId="2" borderId="6" xfId="0" applyFont="1" applyFill="1" applyBorder="1" applyAlignment="1">
      <alignment horizontal="left" vertical="top" wrapText="1" indent="2"/>
    </xf>
    <xf numFmtId="0" fontId="14" fillId="0" borderId="20" xfId="0" applyFont="1" applyBorder="1" applyAlignment="1">
      <alignment horizontal="left" vertical="top" wrapText="1"/>
    </xf>
    <xf numFmtId="0" fontId="14" fillId="0" borderId="9" xfId="0" applyFont="1" applyBorder="1" applyAlignment="1">
      <alignment horizontal="left" vertical="top" wrapText="1"/>
    </xf>
    <xf numFmtId="0" fontId="8" fillId="10" borderId="5" xfId="0" applyFont="1" applyFill="1" applyBorder="1" applyAlignment="1">
      <alignment horizontal="center" vertical="top" wrapText="1"/>
    </xf>
    <xf numFmtId="0" fontId="8" fillId="10" borderId="4" xfId="0" applyFont="1" applyFill="1" applyBorder="1" applyAlignment="1">
      <alignment horizontal="center" vertical="top" wrapText="1"/>
    </xf>
    <xf numFmtId="0" fontId="8" fillId="10" borderId="6" xfId="0" applyFont="1" applyFill="1" applyBorder="1" applyAlignment="1">
      <alignment horizontal="center" vertical="top" wrapText="1"/>
    </xf>
    <xf numFmtId="0" fontId="17" fillId="3" borderId="13" xfId="0" applyFont="1" applyFill="1" applyBorder="1" applyAlignment="1">
      <alignment horizontal="center"/>
    </xf>
    <xf numFmtId="0" fontId="17" fillId="3" borderId="14" xfId="0" applyFont="1" applyFill="1" applyBorder="1" applyAlignment="1">
      <alignment horizontal="center"/>
    </xf>
    <xf numFmtId="0" fontId="17" fillId="3" borderId="15" xfId="0" applyFont="1" applyFill="1" applyBorder="1" applyAlignment="1">
      <alignment horizontal="center"/>
    </xf>
    <xf numFmtId="0" fontId="16" fillId="11" borderId="0" xfId="0" applyFont="1" applyFill="1" applyBorder="1" applyAlignment="1">
      <alignment horizontal="center" wrapText="1"/>
    </xf>
    <xf numFmtId="0" fontId="16" fillId="11" borderId="0" xfId="0" applyFont="1" applyFill="1" applyBorder="1" applyAlignment="1">
      <alignment horizontal="center"/>
    </xf>
    <xf numFmtId="0" fontId="6" fillId="4" borderId="2" xfId="0" applyFont="1" applyFill="1" applyBorder="1" applyAlignment="1">
      <alignment horizontal="left"/>
    </xf>
    <xf numFmtId="0" fontId="6" fillId="4" borderId="11" xfId="0" applyFont="1" applyFill="1" applyBorder="1" applyAlignment="1">
      <alignment horizontal="left"/>
    </xf>
    <xf numFmtId="0" fontId="6" fillId="4" borderId="7" xfId="0" applyFont="1" applyFill="1" applyBorder="1" applyAlignment="1">
      <alignment horizontal="left"/>
    </xf>
    <xf numFmtId="0" fontId="6" fillId="4" borderId="12" xfId="0" applyFont="1" applyFill="1" applyBorder="1" applyAlignment="1">
      <alignment horizontal="left"/>
    </xf>
    <xf numFmtId="0" fontId="8" fillId="0" borderId="20" xfId="0" applyFont="1" applyBorder="1" applyAlignment="1">
      <alignment horizontal="center"/>
    </xf>
    <xf numFmtId="0" fontId="8" fillId="0" borderId="9" xfId="0" applyFont="1" applyBorder="1" applyAlignment="1">
      <alignment horizontal="center"/>
    </xf>
    <xf numFmtId="0" fontId="8" fillId="0" borderId="21" xfId="0" applyFont="1" applyBorder="1" applyAlignment="1">
      <alignment horizontal="center"/>
    </xf>
    <xf numFmtId="0" fontId="0" fillId="13" borderId="0" xfId="0" applyFill="1" applyBorder="1" applyAlignment="1" applyProtection="1">
      <alignment horizontal="left"/>
      <protection locked="0"/>
    </xf>
    <xf numFmtId="44" fontId="8" fillId="0" borderId="0" xfId="0" applyNumberFormat="1" applyFont="1" applyFill="1" applyBorder="1" applyAlignment="1">
      <alignment horizontal="left"/>
    </xf>
    <xf numFmtId="44" fontId="19" fillId="15" borderId="0" xfId="0" applyNumberFormat="1" applyFont="1" applyFill="1" applyBorder="1" applyAlignment="1">
      <alignment horizontal="center"/>
    </xf>
    <xf numFmtId="44" fontId="19" fillId="15" borderId="26" xfId="0" applyNumberFormat="1" applyFont="1" applyFill="1" applyBorder="1" applyAlignment="1">
      <alignment horizontal="center"/>
    </xf>
    <xf numFmtId="44" fontId="19" fillId="0" borderId="0" xfId="0" applyNumberFormat="1" applyFont="1" applyFill="1" applyBorder="1" applyAlignment="1">
      <alignment horizontal="left"/>
    </xf>
    <xf numFmtId="44" fontId="0" fillId="0" borderId="11" xfId="1" applyNumberFormat="1" applyFont="1" applyFill="1" applyBorder="1" applyAlignment="1" applyProtection="1">
      <alignment horizontal="center"/>
    </xf>
    <xf numFmtId="44" fontId="0" fillId="0" borderId="12" xfId="1" applyNumberFormat="1" applyFont="1" applyFill="1" applyBorder="1" applyAlignment="1" applyProtection="1">
      <alignment horizontal="center"/>
    </xf>
    <xf numFmtId="0" fontId="3" fillId="0" borderId="27" xfId="0" applyFont="1" applyBorder="1" applyAlignment="1">
      <alignment horizontal="left" wrapText="1"/>
    </xf>
    <xf numFmtId="0" fontId="3" fillId="0" borderId="25" xfId="0" applyFont="1" applyBorder="1" applyAlignment="1">
      <alignment horizontal="left"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43" fontId="0" fillId="0" borderId="20" xfId="2" applyFont="1" applyFill="1" applyBorder="1" applyAlignment="1">
      <alignment horizontal="center"/>
    </xf>
    <xf numFmtId="43" fontId="0" fillId="0" borderId="21" xfId="2" applyFont="1" applyFill="1" applyBorder="1" applyAlignment="1">
      <alignment horizontal="center"/>
    </xf>
    <xf numFmtId="0" fontId="3" fillId="15" borderId="5" xfId="0" applyFont="1" applyFill="1" applyBorder="1" applyAlignment="1">
      <alignment horizontal="left" vertical="top" wrapText="1"/>
    </xf>
    <xf numFmtId="0" fontId="3" fillId="15" borderId="4" xfId="0" applyFont="1" applyFill="1" applyBorder="1" applyAlignment="1">
      <alignment horizontal="left" vertical="top" wrapText="1"/>
    </xf>
    <xf numFmtId="0" fontId="3" fillId="15" borderId="42"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9"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43" fontId="0" fillId="0" borderId="0" xfId="2" applyFont="1" applyFill="1" applyBorder="1" applyAlignment="1" applyProtection="1">
      <alignment horizontal="center"/>
    </xf>
    <xf numFmtId="43" fontId="0" fillId="0" borderId="19" xfId="2" applyFont="1" applyFill="1" applyBorder="1" applyAlignment="1" applyProtection="1">
      <alignment horizontal="center"/>
    </xf>
    <xf numFmtId="164" fontId="0" fillId="0" borderId="11" xfId="2" applyNumberFormat="1" applyFont="1" applyFill="1" applyBorder="1" applyAlignment="1" applyProtection="1">
      <alignment horizontal="center"/>
    </xf>
    <xf numFmtId="164" fontId="0" fillId="0" borderId="12" xfId="2" applyNumberFormat="1" applyFont="1" applyFill="1" applyBorder="1" applyAlignment="1" applyProtection="1">
      <alignment horizontal="center"/>
    </xf>
    <xf numFmtId="0" fontId="3" fillId="0" borderId="8" xfId="0" applyFont="1" applyBorder="1" applyAlignment="1">
      <alignment horizontal="left" wrapText="1"/>
    </xf>
    <xf numFmtId="0" fontId="3" fillId="0" borderId="2" xfId="0" applyFont="1" applyBorder="1" applyAlignment="1">
      <alignment horizontal="left"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44" fontId="0" fillId="8" borderId="5" xfId="1" applyFont="1" applyFill="1" applyBorder="1" applyAlignment="1" applyProtection="1">
      <alignment horizontal="center"/>
      <protection locked="0"/>
    </xf>
    <xf numFmtId="44" fontId="0" fillId="8" borderId="6" xfId="1" applyFont="1" applyFill="1" applyBorder="1" applyAlignment="1" applyProtection="1">
      <alignment horizontal="center"/>
      <protection locked="0"/>
    </xf>
    <xf numFmtId="0" fontId="6" fillId="4" borderId="1" xfId="0" applyFont="1" applyFill="1" applyBorder="1" applyAlignment="1">
      <alignment horizontal="left"/>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44" fontId="0" fillId="12" borderId="2" xfId="1" applyFont="1" applyFill="1" applyBorder="1" applyAlignment="1" applyProtection="1">
      <alignment horizontal="center"/>
      <protection locked="0"/>
    </xf>
    <xf numFmtId="0" fontId="0" fillId="2" borderId="0" xfId="0" applyFill="1" applyBorder="1" applyAlignment="1">
      <alignment horizontal="center"/>
    </xf>
    <xf numFmtId="0" fontId="15" fillId="6" borderId="13" xfId="0" applyFont="1" applyFill="1" applyBorder="1" applyAlignment="1">
      <alignment horizontal="left"/>
    </xf>
    <xf numFmtId="0" fontId="15" fillId="6" borderId="14" xfId="0" applyFont="1" applyFill="1" applyBorder="1" applyAlignment="1">
      <alignment horizontal="left"/>
    </xf>
    <xf numFmtId="0" fontId="0" fillId="0" borderId="0" xfId="0" applyFill="1" applyBorder="1" applyAlignment="1">
      <alignment horizontal="center"/>
    </xf>
    <xf numFmtId="0" fontId="9" fillId="11" borderId="13" xfId="0" applyFont="1" applyFill="1" applyBorder="1" applyAlignment="1">
      <alignment horizontal="center"/>
    </xf>
    <xf numFmtId="0" fontId="9" fillId="11" borderId="14" xfId="0" applyFont="1" applyFill="1" applyBorder="1" applyAlignment="1">
      <alignment horizontal="center"/>
    </xf>
    <xf numFmtId="0" fontId="3" fillId="0" borderId="1" xfId="0" applyFont="1" applyFill="1" applyBorder="1" applyAlignment="1">
      <alignment horizontal="left" vertical="top" wrapText="1" indent="2"/>
    </xf>
    <xf numFmtId="44" fontId="19" fillId="0" borderId="0" xfId="0" applyNumberFormat="1" applyFont="1" applyFill="1" applyBorder="1" applyAlignment="1"/>
    <xf numFmtId="0" fontId="16" fillId="11" borderId="26" xfId="0" applyFont="1" applyFill="1" applyBorder="1" applyAlignment="1">
      <alignment horizontal="center" wrapText="1"/>
    </xf>
    <xf numFmtId="0" fontId="0" fillId="13" borderId="0" xfId="0" applyFill="1" applyBorder="1" applyAlignment="1" applyProtection="1">
      <alignment horizontal="center" wrapText="1"/>
      <protection locked="0"/>
    </xf>
    <xf numFmtId="44" fontId="8" fillId="0" borderId="0" xfId="0" applyNumberFormat="1" applyFont="1" applyFill="1" applyBorder="1" applyAlignment="1"/>
    <xf numFmtId="0" fontId="3" fillId="2" borderId="1" xfId="0" applyFont="1" applyFill="1" applyBorder="1" applyAlignment="1">
      <alignment horizontal="left" vertical="top" wrapText="1" indent="2"/>
    </xf>
    <xf numFmtId="0" fontId="14" fillId="0" borderId="2" xfId="0" applyFont="1" applyFill="1" applyBorder="1" applyAlignment="1">
      <alignment horizontal="left" vertical="top" wrapText="1"/>
    </xf>
    <xf numFmtId="0" fontId="6" fillId="4" borderId="3" xfId="0" applyFont="1" applyFill="1" applyBorder="1" applyAlignment="1">
      <alignment horizontal="center"/>
    </xf>
    <xf numFmtId="0" fontId="6" fillId="4" borderId="0" xfId="0" applyFont="1" applyFill="1" applyBorder="1" applyAlignment="1">
      <alignment horizontal="center"/>
    </xf>
    <xf numFmtId="0" fontId="6" fillId="4" borderId="19" xfId="0" applyFont="1" applyFill="1" applyBorder="1" applyAlignment="1">
      <alignment horizontal="center"/>
    </xf>
    <xf numFmtId="0" fontId="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7" borderId="5" xfId="0" applyFont="1" applyFill="1" applyBorder="1" applyAlignment="1">
      <alignment horizontal="left" vertical="top" wrapText="1"/>
    </xf>
    <xf numFmtId="0" fontId="14" fillId="7" borderId="4" xfId="0" applyFont="1" applyFill="1" applyBorder="1" applyAlignment="1">
      <alignment horizontal="left" vertical="top" wrapText="1"/>
    </xf>
    <xf numFmtId="0" fontId="14" fillId="7" borderId="6" xfId="0" applyFont="1" applyFill="1" applyBorder="1" applyAlignment="1">
      <alignment horizontal="left" vertical="top" wrapText="1"/>
    </xf>
    <xf numFmtId="0" fontId="9" fillId="6" borderId="17" xfId="0" applyFont="1" applyFill="1" applyBorder="1" applyAlignment="1">
      <alignment horizontal="center"/>
    </xf>
    <xf numFmtId="0" fontId="0" fillId="0" borderId="28" xfId="0" applyBorder="1" applyAlignment="1">
      <alignment horizontal="left" wrapText="1"/>
    </xf>
    <xf numFmtId="44" fontId="0" fillId="8" borderId="2" xfId="1" applyFont="1" applyFill="1" applyBorder="1" applyAlignment="1" applyProtection="1">
      <alignment horizontal="center"/>
      <protection locked="0"/>
    </xf>
    <xf numFmtId="43" fontId="0" fillId="0" borderId="5" xfId="2" applyFont="1" applyFill="1" applyBorder="1" applyAlignment="1">
      <alignment horizontal="center"/>
    </xf>
    <xf numFmtId="43" fontId="0" fillId="0" borderId="6" xfId="2" applyFont="1" applyFill="1" applyBorder="1" applyAlignment="1">
      <alignment horizontal="center"/>
    </xf>
    <xf numFmtId="0" fontId="17" fillId="3" borderId="13" xfId="0" applyFont="1" applyFill="1" applyBorder="1" applyAlignment="1">
      <alignment horizontal="center" wrapText="1"/>
    </xf>
    <xf numFmtId="0" fontId="9" fillId="6" borderId="13" xfId="0" applyFont="1" applyFill="1" applyBorder="1" applyAlignment="1">
      <alignment horizontal="center"/>
    </xf>
    <xf numFmtId="0" fontId="9" fillId="6" borderId="14" xfId="0" applyFont="1" applyFill="1" applyBorder="1" applyAlignment="1">
      <alignment horizontal="center"/>
    </xf>
    <xf numFmtId="0" fontId="0" fillId="0" borderId="17" xfId="0" applyBorder="1" applyAlignment="1">
      <alignment horizontal="left" wrapText="1"/>
    </xf>
    <xf numFmtId="0" fontId="9" fillId="13" borderId="14" xfId="0" applyFont="1" applyFill="1" applyBorder="1" applyAlignment="1">
      <alignment horizontal="left"/>
    </xf>
    <xf numFmtId="44" fontId="21" fillId="0" borderId="0" xfId="0" applyNumberFormat="1" applyFont="1" applyFill="1" applyBorder="1" applyAlignment="1">
      <alignment horizontal="center" wrapText="1"/>
    </xf>
    <xf numFmtId="0" fontId="0" fillId="13" borderId="0" xfId="0" applyFill="1" applyBorder="1" applyAlignment="1" applyProtection="1">
      <alignment horizontal="center"/>
      <protection locked="0"/>
    </xf>
    <xf numFmtId="0" fontId="6" fillId="4" borderId="11" xfId="0" applyFont="1" applyFill="1" applyBorder="1" applyAlignment="1">
      <alignment horizontal="center"/>
    </xf>
    <xf numFmtId="0" fontId="6" fillId="4" borderId="7" xfId="0" applyFont="1" applyFill="1" applyBorder="1" applyAlignment="1">
      <alignment horizontal="center"/>
    </xf>
    <xf numFmtId="0" fontId="6" fillId="4" borderId="12" xfId="0" applyFont="1" applyFill="1" applyBorder="1" applyAlignment="1">
      <alignment horizontal="center"/>
    </xf>
    <xf numFmtId="0" fontId="3" fillId="0" borderId="8" xfId="0" applyFont="1" applyFill="1" applyBorder="1" applyAlignment="1">
      <alignment horizontal="left" vertical="top" wrapText="1" indent="2"/>
    </xf>
    <xf numFmtId="0" fontId="9" fillId="6" borderId="17" xfId="0" applyFont="1" applyFill="1" applyBorder="1" applyAlignment="1">
      <alignment horizontal="left"/>
    </xf>
    <xf numFmtId="0" fontId="0" fillId="0" borderId="14" xfId="0" applyBorder="1" applyAlignment="1">
      <alignment horizontal="left" wrapText="1"/>
    </xf>
    <xf numFmtId="43" fontId="0" fillId="0" borderId="5" xfId="2" applyFont="1" applyFill="1" applyBorder="1" applyAlignment="1" applyProtection="1">
      <alignment horizontal="center"/>
    </xf>
    <xf numFmtId="43" fontId="0" fillId="0" borderId="4" xfId="2" applyFont="1" applyFill="1" applyBorder="1" applyAlignment="1" applyProtection="1">
      <alignment horizontal="center"/>
    </xf>
    <xf numFmtId="0" fontId="0" fillId="0" borderId="0" xfId="0" applyFill="1" applyProtection="1"/>
    <xf numFmtId="43" fontId="0" fillId="0" borderId="20" xfId="2" applyFont="1" applyFill="1" applyBorder="1" applyAlignment="1" applyProtection="1">
      <alignment horizontal="center"/>
    </xf>
    <xf numFmtId="43" fontId="0" fillId="0" borderId="21" xfId="2" applyFont="1" applyFill="1" applyBorder="1" applyAlignment="1" applyProtection="1">
      <alignment horizontal="center"/>
    </xf>
    <xf numFmtId="44" fontId="8" fillId="2" borderId="20" xfId="1" applyFont="1" applyFill="1" applyBorder="1" applyAlignment="1" applyProtection="1"/>
    <xf numFmtId="44" fontId="8" fillId="2" borderId="9" xfId="1" applyFont="1" applyFill="1" applyBorder="1" applyAlignment="1" applyProtection="1"/>
  </cellXfs>
  <cellStyles count="3">
    <cellStyle name="Comma" xfId="2" builtinId="3"/>
    <cellStyle name="Currency" xfId="1" builtinId="4"/>
    <cellStyle name="Normal" xfId="0" builtinId="0"/>
  </cellStyles>
  <dxfs count="17">
    <dxf>
      <font>
        <b/>
        <i val="0"/>
        <color rgb="FF00B050"/>
      </font>
    </dxf>
    <dxf>
      <font>
        <b/>
        <i val="0"/>
        <u val="double"/>
        <color rgb="FFFF0000"/>
      </font>
    </dxf>
    <dxf>
      <font>
        <u val="double"/>
        <color rgb="FFFF0000"/>
      </font>
    </dxf>
    <dxf>
      <font>
        <b/>
        <i val="0"/>
        <color rgb="FF00B050"/>
      </font>
    </dxf>
    <dxf>
      <font>
        <b/>
        <i val="0"/>
        <u val="double"/>
        <color rgb="FFFF0000"/>
      </font>
    </dxf>
    <dxf>
      <font>
        <u val="double"/>
        <color rgb="FFFF0000"/>
      </font>
    </dxf>
    <dxf>
      <font>
        <b/>
        <i val="0"/>
        <color rgb="FF00B050"/>
      </font>
    </dxf>
    <dxf>
      <font>
        <b/>
        <i val="0"/>
        <u val="double"/>
        <color rgb="FFFF0000"/>
      </font>
    </dxf>
    <dxf>
      <font>
        <u val="double"/>
        <color rgb="FFFF0000"/>
      </font>
    </dxf>
    <dxf>
      <font>
        <b/>
        <i val="0"/>
        <color rgb="FF00B050"/>
      </font>
    </dxf>
    <dxf>
      <font>
        <b/>
        <i val="0"/>
        <u val="double"/>
        <color rgb="FFFF0000"/>
      </font>
    </dxf>
    <dxf>
      <font>
        <u val="double"/>
        <color rgb="FFFF0000"/>
      </font>
    </dxf>
    <dxf>
      <font>
        <b/>
        <i val="0"/>
        <color rgb="FF00B050"/>
      </font>
    </dxf>
    <dxf>
      <font>
        <b/>
        <i val="0"/>
        <u val="double"/>
        <color rgb="FFFF0000"/>
      </font>
    </dxf>
    <dxf>
      <font>
        <u val="double"/>
        <color rgb="FFFF0000"/>
      </font>
    </dxf>
    <dxf>
      <fill>
        <patternFill>
          <bgColor rgb="FF00B050"/>
        </patternFill>
      </fill>
    </dxf>
    <dxf>
      <fill>
        <patternFill>
          <bgColor rgb="FFFF0000"/>
        </patternFill>
      </fill>
    </dxf>
  </dxfs>
  <tableStyles count="0" defaultTableStyle="TableStyleMedium2" defaultPivotStyle="PivotStyleLight16"/>
  <colors>
    <mruColors>
      <color rgb="FF4472C4"/>
      <color rgb="FF007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2017889</xdr:rowOff>
    </xdr:from>
    <xdr:to>
      <xdr:col>2</xdr:col>
      <xdr:colOff>1732697</xdr:colOff>
      <xdr:row>9</xdr:row>
      <xdr:rowOff>3654073</xdr:rowOff>
    </xdr:to>
    <xdr:pic>
      <xdr:nvPicPr>
        <xdr:cNvPr id="3" name="Picture 2">
          <a:extLst>
            <a:ext uri="{FF2B5EF4-FFF2-40B4-BE49-F238E27FC236}">
              <a16:creationId xmlns:a16="http://schemas.microsoft.com/office/drawing/2014/main" id="{4201AFAB-56FD-4E05-A0E9-28F4E3BCB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22611"/>
          <a:ext cx="9649030" cy="1636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218721</xdr:rowOff>
    </xdr:from>
    <xdr:to>
      <xdr:col>3</xdr:col>
      <xdr:colOff>9113</xdr:colOff>
      <xdr:row>22</xdr:row>
      <xdr:rowOff>860070</xdr:rowOff>
    </xdr:to>
    <xdr:pic>
      <xdr:nvPicPr>
        <xdr:cNvPr id="2" name="Picture 1">
          <a:extLst>
            <a:ext uri="{FF2B5EF4-FFF2-40B4-BE49-F238E27FC236}">
              <a16:creationId xmlns:a16="http://schemas.microsoft.com/office/drawing/2014/main" id="{40167747-34EA-43B4-B763-3232B101D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94110"/>
          <a:ext cx="9682280" cy="4606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7937</xdr:colOff>
      <xdr:row>2</xdr:row>
      <xdr:rowOff>23810</xdr:rowOff>
    </xdr:from>
    <xdr:to>
      <xdr:col>9</xdr:col>
      <xdr:colOff>2532063</xdr:colOff>
      <xdr:row>4</xdr:row>
      <xdr:rowOff>349249</xdr:rowOff>
    </xdr:to>
    <xdr:sp macro="" textlink="">
      <xdr:nvSpPr>
        <xdr:cNvPr id="2" name="Arrow: Left 1">
          <a:extLst>
            <a:ext uri="{FF2B5EF4-FFF2-40B4-BE49-F238E27FC236}">
              <a16:creationId xmlns:a16="http://schemas.microsoft.com/office/drawing/2014/main" id="{7C04DBCA-DD3C-4859-A1A3-6889746727AD}"/>
            </a:ext>
          </a:extLst>
        </xdr:cNvPr>
        <xdr:cNvSpPr/>
      </xdr:nvSpPr>
      <xdr:spPr>
        <a:xfrm>
          <a:off x="8270875" y="658810"/>
          <a:ext cx="2524126" cy="1246189"/>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All</a:t>
          </a:r>
          <a:r>
            <a:rPr lang="en-US" sz="1100" baseline="0"/>
            <a:t> Items must have entries in order to accurately calculate your maximum loan amount.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7937</xdr:colOff>
      <xdr:row>2</xdr:row>
      <xdr:rowOff>23810</xdr:rowOff>
    </xdr:from>
    <xdr:to>
      <xdr:col>9</xdr:col>
      <xdr:colOff>2532063</xdr:colOff>
      <xdr:row>4</xdr:row>
      <xdr:rowOff>349249</xdr:rowOff>
    </xdr:to>
    <xdr:sp macro="" textlink="">
      <xdr:nvSpPr>
        <xdr:cNvPr id="2" name="Arrow: Left 1">
          <a:extLst>
            <a:ext uri="{FF2B5EF4-FFF2-40B4-BE49-F238E27FC236}">
              <a16:creationId xmlns:a16="http://schemas.microsoft.com/office/drawing/2014/main" id="{82FAB6FB-1EAF-4FCB-9783-4347BD7EB2B6}"/>
            </a:ext>
          </a:extLst>
        </xdr:cNvPr>
        <xdr:cNvSpPr/>
      </xdr:nvSpPr>
      <xdr:spPr>
        <a:xfrm>
          <a:off x="8262937" y="665160"/>
          <a:ext cx="2524126" cy="1252539"/>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All</a:t>
          </a:r>
          <a:r>
            <a:rPr lang="en-US" sz="1100" baseline="0"/>
            <a:t> Items must have entries in order to accurately calculate your maximum loan amount.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7937</xdr:colOff>
      <xdr:row>2</xdr:row>
      <xdr:rowOff>23810</xdr:rowOff>
    </xdr:from>
    <xdr:to>
      <xdr:col>9</xdr:col>
      <xdr:colOff>2532063</xdr:colOff>
      <xdr:row>4</xdr:row>
      <xdr:rowOff>349249</xdr:rowOff>
    </xdr:to>
    <xdr:sp macro="" textlink="">
      <xdr:nvSpPr>
        <xdr:cNvPr id="3" name="Arrow: Left 2">
          <a:extLst>
            <a:ext uri="{FF2B5EF4-FFF2-40B4-BE49-F238E27FC236}">
              <a16:creationId xmlns:a16="http://schemas.microsoft.com/office/drawing/2014/main" id="{4C99E537-73C3-46F3-9F8A-8A30B9F824AD}"/>
            </a:ext>
          </a:extLst>
        </xdr:cNvPr>
        <xdr:cNvSpPr/>
      </xdr:nvSpPr>
      <xdr:spPr>
        <a:xfrm>
          <a:off x="8262937" y="665160"/>
          <a:ext cx="2524126" cy="1252539"/>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All</a:t>
          </a:r>
          <a:r>
            <a:rPr lang="en-US" sz="1100" baseline="0"/>
            <a:t> Items must have entries in order to accurately calculate your maximum loan amount.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7937</xdr:colOff>
      <xdr:row>2</xdr:row>
      <xdr:rowOff>15873</xdr:rowOff>
    </xdr:from>
    <xdr:to>
      <xdr:col>9</xdr:col>
      <xdr:colOff>2443163</xdr:colOff>
      <xdr:row>4</xdr:row>
      <xdr:rowOff>444500</xdr:rowOff>
    </xdr:to>
    <xdr:sp macro="" textlink="">
      <xdr:nvSpPr>
        <xdr:cNvPr id="3" name="Arrow: Left 2">
          <a:extLst>
            <a:ext uri="{FF2B5EF4-FFF2-40B4-BE49-F238E27FC236}">
              <a16:creationId xmlns:a16="http://schemas.microsoft.com/office/drawing/2014/main" id="{917B0BF6-0779-4EC4-80B5-B8B36C6A9B57}"/>
            </a:ext>
          </a:extLst>
        </xdr:cNvPr>
        <xdr:cNvSpPr/>
      </xdr:nvSpPr>
      <xdr:spPr>
        <a:xfrm>
          <a:off x="8516937" y="801686"/>
          <a:ext cx="2435226" cy="1317627"/>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All</a:t>
          </a:r>
          <a:r>
            <a:rPr lang="en-US" sz="1100" baseline="0"/>
            <a:t> Items must have entries in order to accurately calculate your maximum loan amount. </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31750</xdr:colOff>
      <xdr:row>2</xdr:row>
      <xdr:rowOff>55560</xdr:rowOff>
    </xdr:from>
    <xdr:to>
      <xdr:col>9</xdr:col>
      <xdr:colOff>2185988</xdr:colOff>
      <xdr:row>5</xdr:row>
      <xdr:rowOff>-1</xdr:rowOff>
    </xdr:to>
    <xdr:sp macro="" textlink="">
      <xdr:nvSpPr>
        <xdr:cNvPr id="3" name="Arrow: Left 2">
          <a:extLst>
            <a:ext uri="{FF2B5EF4-FFF2-40B4-BE49-F238E27FC236}">
              <a16:creationId xmlns:a16="http://schemas.microsoft.com/office/drawing/2014/main" id="{89D9249C-7A47-4013-B128-184A10267641}"/>
            </a:ext>
          </a:extLst>
        </xdr:cNvPr>
        <xdr:cNvSpPr/>
      </xdr:nvSpPr>
      <xdr:spPr>
        <a:xfrm>
          <a:off x="8255000" y="952498"/>
          <a:ext cx="2193926" cy="1452564"/>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All</a:t>
          </a:r>
          <a:r>
            <a:rPr lang="en-US" sz="1100" baseline="0"/>
            <a:t> Items must have entries in order to accurately calculate your maximum loan amount.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28"/>
  <sheetViews>
    <sheetView showGridLines="0" tabSelected="1" zoomScale="90" zoomScaleNormal="90" zoomScaleSheetLayoutView="90" workbookViewId="0">
      <selection activeCell="E2" sqref="E2"/>
    </sheetView>
  </sheetViews>
  <sheetFormatPr defaultColWidth="8.81640625" defaultRowHeight="14.5" x14ac:dyDescent="0.35"/>
  <cols>
    <col min="1" max="1" width="6.453125" style="3" customWidth="1"/>
    <col min="2" max="2" width="107" style="3" customWidth="1"/>
    <col min="3" max="3" width="27.453125" style="3" customWidth="1"/>
    <col min="4" max="4" width="8.81640625" style="3" customWidth="1"/>
    <col min="5" max="9" width="8.81640625" style="3"/>
    <col min="10" max="10" width="10.26953125" style="3" customWidth="1"/>
    <col min="11" max="11" width="8.81640625" style="3"/>
    <col min="12" max="12" width="11.1796875" style="3" bestFit="1" customWidth="1"/>
    <col min="13" max="16384" width="8.81640625" style="3"/>
  </cols>
  <sheetData>
    <row r="1" spans="1:3" ht="57" customHeight="1" thickTop="1" x14ac:dyDescent="0.5">
      <c r="A1" s="215" t="s">
        <v>125</v>
      </c>
      <c r="B1" s="216"/>
      <c r="C1" s="158"/>
    </row>
    <row r="2" spans="1:3" ht="28.5" customHeight="1" x14ac:dyDescent="0.5">
      <c r="A2" s="217"/>
      <c r="B2" s="218"/>
      <c r="C2" s="159"/>
    </row>
    <row r="3" spans="1:3" ht="21" x14ac:dyDescent="0.5">
      <c r="A3" s="160"/>
      <c r="B3" s="161" t="s">
        <v>115</v>
      </c>
      <c r="C3" s="162"/>
    </row>
    <row r="4" spans="1:3" x14ac:dyDescent="0.35">
      <c r="A4" s="219" t="s">
        <v>92</v>
      </c>
      <c r="B4" s="220"/>
      <c r="C4" s="221"/>
    </row>
    <row r="5" spans="1:3" ht="14.5" customHeight="1" x14ac:dyDescent="0.35">
      <c r="A5" s="219"/>
      <c r="B5" s="220"/>
      <c r="C5" s="221"/>
    </row>
    <row r="6" spans="1:3" x14ac:dyDescent="0.35">
      <c r="A6" s="219"/>
      <c r="B6" s="220"/>
      <c r="C6" s="221"/>
    </row>
    <row r="7" spans="1:3" x14ac:dyDescent="0.35">
      <c r="A7" s="219"/>
      <c r="B7" s="220"/>
      <c r="C7" s="221"/>
    </row>
    <row r="8" spans="1:3" x14ac:dyDescent="0.35">
      <c r="A8" s="219"/>
      <c r="B8" s="220"/>
      <c r="C8" s="221"/>
    </row>
    <row r="9" spans="1:3" ht="18.5" x14ac:dyDescent="0.45">
      <c r="A9" s="222" t="s">
        <v>116</v>
      </c>
      <c r="B9" s="223"/>
      <c r="C9" s="224"/>
    </row>
    <row r="10" spans="1:3" ht="294" customHeight="1" x14ac:dyDescent="0.35">
      <c r="A10" s="225" t="s">
        <v>134</v>
      </c>
      <c r="B10" s="226"/>
      <c r="C10" s="227"/>
    </row>
    <row r="11" spans="1:3" ht="7" customHeight="1" x14ac:dyDescent="0.35">
      <c r="A11" s="175"/>
      <c r="B11" s="176"/>
      <c r="C11" s="177"/>
    </row>
    <row r="12" spans="1:3" ht="22.5" customHeight="1" x14ac:dyDescent="0.35">
      <c r="A12" s="210" t="s">
        <v>135</v>
      </c>
      <c r="B12" s="211"/>
      <c r="C12" s="212"/>
    </row>
    <row r="13" spans="1:3" ht="16" x14ac:dyDescent="0.5">
      <c r="A13" s="163" t="s">
        <v>120</v>
      </c>
      <c r="B13" s="170" t="s">
        <v>130</v>
      </c>
      <c r="C13" s="164"/>
    </row>
    <row r="14" spans="1:3" x14ac:dyDescent="0.35">
      <c r="A14" s="163" t="s">
        <v>120</v>
      </c>
      <c r="B14" s="152" t="s">
        <v>117</v>
      </c>
      <c r="C14" s="164"/>
    </row>
    <row r="15" spans="1:3" x14ac:dyDescent="0.35">
      <c r="A15" s="163" t="s">
        <v>120</v>
      </c>
      <c r="B15" s="152" t="s">
        <v>118</v>
      </c>
      <c r="C15" s="164"/>
    </row>
    <row r="16" spans="1:3" ht="7" customHeight="1" x14ac:dyDescent="0.35">
      <c r="A16" s="165"/>
      <c r="B16" s="151"/>
      <c r="C16" s="166"/>
    </row>
    <row r="17" spans="1:5" x14ac:dyDescent="0.35">
      <c r="A17" s="171" t="s">
        <v>121</v>
      </c>
      <c r="B17" s="172"/>
      <c r="C17" s="173"/>
    </row>
    <row r="18" spans="1:5" ht="16.5" customHeight="1" x14ac:dyDescent="0.35">
      <c r="A18" s="167" t="s">
        <v>120</v>
      </c>
      <c r="B18" s="154" t="s">
        <v>122</v>
      </c>
      <c r="C18" s="164"/>
    </row>
    <row r="19" spans="1:5" ht="16.5" customHeight="1" thickBot="1" x14ac:dyDescent="0.4">
      <c r="A19" s="167" t="s">
        <v>120</v>
      </c>
      <c r="B19" s="154" t="s">
        <v>119</v>
      </c>
      <c r="C19" s="164"/>
      <c r="E19" s="3" t="s">
        <v>93</v>
      </c>
    </row>
    <row r="20" spans="1:5" ht="64" customHeight="1" thickTop="1" thickBot="1" x14ac:dyDescent="0.4">
      <c r="A20" s="178" t="s">
        <v>123</v>
      </c>
      <c r="B20" s="213" t="s">
        <v>124</v>
      </c>
      <c r="C20" s="214"/>
    </row>
    <row r="21" spans="1:5" ht="15" thickTop="1" x14ac:dyDescent="0.35">
      <c r="A21" s="155"/>
      <c r="B21" s="156"/>
      <c r="C21" s="153"/>
    </row>
    <row r="22" spans="1:5" x14ac:dyDescent="0.35">
      <c r="A22" s="155"/>
      <c r="B22" s="156"/>
      <c r="C22" s="153"/>
    </row>
    <row r="23" spans="1:5" ht="64" customHeight="1" x14ac:dyDescent="0.35">
      <c r="A23" s="155"/>
      <c r="B23" s="157"/>
      <c r="C23" s="153"/>
    </row>
    <row r="24" spans="1:5" ht="34" customHeight="1" x14ac:dyDescent="0.35">
      <c r="A24" s="155"/>
      <c r="B24" s="156"/>
      <c r="C24" s="153"/>
    </row>
    <row r="25" spans="1:5" ht="34" customHeight="1" x14ac:dyDescent="0.35">
      <c r="A25" s="155"/>
      <c r="B25" s="156"/>
      <c r="C25" s="153"/>
    </row>
    <row r="26" spans="1:5" ht="34" customHeight="1" x14ac:dyDescent="0.35">
      <c r="A26" s="155"/>
      <c r="B26" s="156"/>
      <c r="C26" s="153"/>
    </row>
    <row r="27" spans="1:5" customFormat="1" ht="45" customHeight="1" x14ac:dyDescent="0.6">
      <c r="A27" s="168"/>
      <c r="B27" s="168"/>
      <c r="C27" s="168"/>
    </row>
    <row r="28" spans="1:5" x14ac:dyDescent="0.35">
      <c r="A28" s="169"/>
      <c r="B28" s="169"/>
      <c r="C28" s="169"/>
    </row>
  </sheetData>
  <mergeCells count="7">
    <mergeCell ref="A12:C12"/>
    <mergeCell ref="B20:C20"/>
    <mergeCell ref="A1:B1"/>
    <mergeCell ref="A2:B2"/>
    <mergeCell ref="A4:C8"/>
    <mergeCell ref="A9:C9"/>
    <mergeCell ref="A10:C10"/>
  </mergeCells>
  <printOptions horizontalCentered="1"/>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4"/>
  </sheetPr>
  <dimension ref="A1:R38"/>
  <sheetViews>
    <sheetView showGridLines="0" view="pageBreakPreview" topLeftCell="A10" zoomScale="80" zoomScaleNormal="100" zoomScaleSheetLayoutView="80" workbookViewId="0">
      <selection activeCell="G16" sqref="G16:H16"/>
    </sheetView>
  </sheetViews>
  <sheetFormatPr defaultRowHeight="14.5" x14ac:dyDescent="0.35"/>
  <cols>
    <col min="1" max="1" width="8.81640625" customWidth="1"/>
    <col min="5" max="5" width="24.1796875" customWidth="1"/>
    <col min="6" max="6" width="20" customWidth="1"/>
    <col min="7" max="7" width="18.54296875" customWidth="1"/>
    <col min="8" max="8" width="23.453125" customWidth="1"/>
    <col min="9" max="9" width="0.54296875" style="46" customWidth="1"/>
    <col min="10" max="10" width="35" style="11" customWidth="1"/>
    <col min="11" max="11" width="0" hidden="1" customWidth="1"/>
    <col min="14" max="14" width="13.81640625" bestFit="1" customWidth="1"/>
    <col min="15" max="15" width="13.1796875" customWidth="1"/>
    <col min="16" max="16" width="12.7265625" customWidth="1"/>
    <col min="17" max="17" width="12.1796875" customWidth="1"/>
    <col min="18" max="18" width="11.453125" customWidth="1"/>
  </cols>
  <sheetData>
    <row r="1" spans="1:18" ht="55.5" customHeight="1" thickBot="1" x14ac:dyDescent="0.7">
      <c r="A1" s="348" t="s">
        <v>46</v>
      </c>
      <c r="B1" s="273"/>
      <c r="C1" s="273"/>
      <c r="D1" s="273"/>
      <c r="E1" s="273"/>
      <c r="F1" s="273"/>
      <c r="G1" s="273"/>
      <c r="H1" s="274"/>
      <c r="I1" s="45"/>
      <c r="J1" s="41" t="s">
        <v>33</v>
      </c>
      <c r="K1" t="s">
        <v>97</v>
      </c>
    </row>
    <row r="2" spans="1:18" ht="6.75" customHeight="1" x14ac:dyDescent="0.35">
      <c r="A2" s="13"/>
      <c r="B2" s="14"/>
      <c r="C2" s="14"/>
      <c r="D2" s="14"/>
      <c r="E2" s="14"/>
      <c r="F2" s="14"/>
      <c r="G2" s="14"/>
      <c r="H2" s="14"/>
      <c r="J2" s="2"/>
      <c r="K2" t="s">
        <v>94</v>
      </c>
    </row>
    <row r="3" spans="1:18" ht="33.75" customHeight="1" thickBot="1" x14ac:dyDescent="0.4">
      <c r="A3" s="116" t="s">
        <v>70</v>
      </c>
      <c r="B3" s="115"/>
      <c r="C3" s="115"/>
      <c r="D3" s="331"/>
      <c r="E3" s="331"/>
      <c r="F3" s="331"/>
      <c r="G3" s="149" t="s">
        <v>112</v>
      </c>
      <c r="H3" s="192"/>
      <c r="J3" s="2"/>
    </row>
    <row r="4" spans="1:18" ht="36.75" customHeight="1" thickTop="1" thickBot="1" x14ac:dyDescent="0.55000000000000004">
      <c r="A4" s="288" t="s">
        <v>131</v>
      </c>
      <c r="B4" s="288"/>
      <c r="C4" s="288"/>
      <c r="D4" s="288"/>
      <c r="E4" s="288"/>
      <c r="F4" s="288"/>
      <c r="G4" s="288"/>
      <c r="H4" s="193"/>
      <c r="J4" s="150"/>
      <c r="L4" s="112"/>
    </row>
    <row r="5" spans="1:18" ht="38.25" customHeight="1" thickTop="1" x14ac:dyDescent="0.35">
      <c r="A5" s="285" t="s">
        <v>114</v>
      </c>
      <c r="B5" s="285"/>
      <c r="C5" s="285"/>
      <c r="D5" s="285"/>
      <c r="E5" s="285"/>
      <c r="F5" s="285"/>
      <c r="G5" s="285"/>
      <c r="H5" s="193"/>
      <c r="J5" s="2"/>
    </row>
    <row r="6" spans="1:18" ht="38.25" customHeight="1" x14ac:dyDescent="0.5">
      <c r="A6" s="286" t="str">
        <f>IF(AND(H5="Yes", H4="No"),"YOU DO NOT NEED TO COMPLETE THIS FORM","Complete this form &amp; the Short Form FY &gt; $100K Wages Tab")</f>
        <v>Complete this form &amp; the Short Form FY &gt; $100K Wages Tab</v>
      </c>
      <c r="B6" s="286"/>
      <c r="C6" s="286"/>
      <c r="D6" s="286"/>
      <c r="E6" s="286"/>
      <c r="F6" s="286"/>
      <c r="G6" s="286"/>
      <c r="H6" s="287"/>
      <c r="J6" s="2"/>
    </row>
    <row r="7" spans="1:18" ht="46.5" customHeight="1" x14ac:dyDescent="0.55000000000000004">
      <c r="A7" s="275" t="s">
        <v>32</v>
      </c>
      <c r="B7" s="276"/>
      <c r="C7" s="276"/>
      <c r="D7" s="276"/>
      <c r="E7" s="276"/>
      <c r="F7" s="276"/>
      <c r="G7" s="276"/>
      <c r="H7" s="276"/>
      <c r="J7" s="69"/>
    </row>
    <row r="8" spans="1:18" ht="21.75" customHeight="1" x14ac:dyDescent="0.45">
      <c r="A8" s="277" t="s">
        <v>37</v>
      </c>
      <c r="B8" s="277"/>
      <c r="C8" s="277"/>
      <c r="D8" s="277"/>
      <c r="E8" s="277"/>
      <c r="F8" s="277"/>
      <c r="G8" s="277"/>
      <c r="H8" s="277"/>
      <c r="I8" s="47"/>
      <c r="J8" s="71"/>
      <c r="K8" s="72"/>
      <c r="L8" s="72"/>
      <c r="M8" s="72"/>
      <c r="N8" s="72"/>
      <c r="O8" s="72"/>
      <c r="P8" s="72"/>
      <c r="Q8" s="72"/>
      <c r="R8" s="4"/>
    </row>
    <row r="9" spans="1:18" ht="8.25" customHeight="1" x14ac:dyDescent="0.35">
      <c r="A9" s="281"/>
      <c r="B9" s="282"/>
      <c r="C9" s="282"/>
      <c r="D9" s="282"/>
      <c r="E9" s="282"/>
      <c r="F9" s="282"/>
      <c r="G9" s="282"/>
      <c r="H9" s="283"/>
      <c r="J9" s="2"/>
    </row>
    <row r="10" spans="1:18" ht="24" customHeight="1" x14ac:dyDescent="0.45">
      <c r="A10" s="253" t="s">
        <v>38</v>
      </c>
      <c r="B10" s="253"/>
      <c r="C10" s="253"/>
      <c r="D10" s="253"/>
      <c r="E10" s="253"/>
      <c r="F10" s="253"/>
      <c r="G10" s="253"/>
      <c r="H10" s="253"/>
      <c r="I10" s="48"/>
      <c r="J10" s="27"/>
    </row>
    <row r="11" spans="1:18" ht="44.25" customHeight="1" x14ac:dyDescent="0.35">
      <c r="A11" s="254" t="s">
        <v>18</v>
      </c>
      <c r="B11" s="255"/>
      <c r="C11" s="255"/>
      <c r="D11" s="255"/>
      <c r="E11" s="255"/>
      <c r="F11" s="256"/>
      <c r="G11" s="257"/>
      <c r="H11" s="257"/>
      <c r="J11" s="68" t="s">
        <v>146</v>
      </c>
    </row>
    <row r="12" spans="1:18" ht="53.25" customHeight="1" x14ac:dyDescent="0.35">
      <c r="A12" s="260" t="s">
        <v>151</v>
      </c>
      <c r="B12" s="261"/>
      <c r="C12" s="261"/>
      <c r="D12" s="261"/>
      <c r="E12" s="261"/>
      <c r="F12" s="262"/>
      <c r="G12" s="263"/>
      <c r="H12" s="263"/>
      <c r="J12" s="2" t="s">
        <v>154</v>
      </c>
    </row>
    <row r="13" spans="1:18" ht="15" customHeight="1" x14ac:dyDescent="0.35">
      <c r="A13" s="267" t="s">
        <v>21</v>
      </c>
      <c r="B13" s="268"/>
      <c r="C13" s="268"/>
      <c r="D13" s="268"/>
      <c r="E13" s="268"/>
      <c r="F13" s="268"/>
      <c r="G13" s="28"/>
      <c r="H13" s="28">
        <f>SUM(G11:H12)</f>
        <v>0</v>
      </c>
      <c r="J13" s="2"/>
    </row>
    <row r="14" spans="1:18" ht="49.5" customHeight="1" x14ac:dyDescent="0.35">
      <c r="A14" s="269" t="s">
        <v>52</v>
      </c>
      <c r="B14" s="270"/>
      <c r="C14" s="270"/>
      <c r="D14" s="270"/>
      <c r="E14" s="270"/>
      <c r="F14" s="270"/>
      <c r="G14" s="270"/>
      <c r="H14" s="271"/>
      <c r="I14" s="48"/>
      <c r="J14" s="29"/>
    </row>
    <row r="15" spans="1:18" ht="30.75" customHeight="1" x14ac:dyDescent="0.35">
      <c r="A15" s="298" t="s">
        <v>143</v>
      </c>
      <c r="B15" s="299"/>
      <c r="C15" s="299"/>
      <c r="D15" s="299"/>
      <c r="E15" s="299"/>
      <c r="F15" s="299"/>
      <c r="G15" s="299"/>
      <c r="H15" s="300"/>
      <c r="J15" s="2"/>
    </row>
    <row r="16" spans="1:18" ht="39" x14ac:dyDescent="0.35">
      <c r="A16" s="260" t="s">
        <v>48</v>
      </c>
      <c r="B16" s="261"/>
      <c r="C16" s="261"/>
      <c r="D16" s="261"/>
      <c r="E16" s="261"/>
      <c r="F16" s="262"/>
      <c r="G16" s="289">
        <f>'Short Form FY &gt;$100K wages'!B5</f>
        <v>0</v>
      </c>
      <c r="H16" s="290"/>
      <c r="J16" s="68" t="s">
        <v>146</v>
      </c>
      <c r="N16" s="5"/>
      <c r="O16" s="5"/>
      <c r="P16" s="73"/>
    </row>
    <row r="17" spans="1:16" ht="45" customHeight="1" x14ac:dyDescent="0.35">
      <c r="A17" s="260" t="s">
        <v>151</v>
      </c>
      <c r="B17" s="261"/>
      <c r="C17" s="261"/>
      <c r="D17" s="261"/>
      <c r="E17" s="261"/>
      <c r="F17" s="262"/>
      <c r="G17" s="306">
        <f>'Short Form FY &gt;$100K wages'!G5</f>
        <v>0</v>
      </c>
      <c r="H17" s="307"/>
      <c r="J17" s="2" t="s">
        <v>154</v>
      </c>
      <c r="N17" s="5"/>
      <c r="O17" s="73"/>
      <c r="P17" s="73"/>
    </row>
    <row r="18" spans="1:16" ht="15" customHeight="1" x14ac:dyDescent="0.35">
      <c r="A18" s="293" t="s">
        <v>21</v>
      </c>
      <c r="B18" s="294"/>
      <c r="C18" s="294"/>
      <c r="D18" s="294"/>
      <c r="E18" s="294"/>
      <c r="F18" s="295"/>
      <c r="G18" s="19"/>
      <c r="H18" s="26">
        <f>SUM(G16:H17)</f>
        <v>0</v>
      </c>
      <c r="J18" s="2"/>
      <c r="N18" s="5"/>
      <c r="O18" s="73"/>
      <c r="P18" s="73"/>
    </row>
    <row r="19" spans="1:16" ht="15" customHeight="1" x14ac:dyDescent="0.35">
      <c r="A19" s="312" t="s">
        <v>78</v>
      </c>
      <c r="B19" s="313"/>
      <c r="C19" s="313"/>
      <c r="D19" s="313"/>
      <c r="E19" s="313"/>
      <c r="F19" s="314"/>
      <c r="G19" s="346">
        <f>'Short Form FY &gt;$100K wages'!D5</f>
        <v>0</v>
      </c>
      <c r="H19" s="347"/>
      <c r="J19" s="2"/>
      <c r="N19" s="5"/>
      <c r="O19" s="73"/>
      <c r="P19" s="73"/>
    </row>
    <row r="20" spans="1:16" ht="15" customHeight="1" x14ac:dyDescent="0.35">
      <c r="A20" s="312" t="s">
        <v>79</v>
      </c>
      <c r="B20" s="313"/>
      <c r="C20" s="313"/>
      <c r="D20" s="313"/>
      <c r="E20" s="313"/>
      <c r="F20" s="314"/>
      <c r="G20" s="122"/>
      <c r="H20" s="28">
        <f>'Short Form FY &gt;$100K wages'!I5</f>
        <v>0</v>
      </c>
      <c r="J20" s="2"/>
      <c r="N20" s="5"/>
      <c r="O20" s="73"/>
      <c r="P20" s="73"/>
    </row>
    <row r="21" spans="1:16" ht="15.75" customHeight="1" x14ac:dyDescent="0.35">
      <c r="A21" s="301" t="s">
        <v>22</v>
      </c>
      <c r="B21" s="302"/>
      <c r="C21" s="302"/>
      <c r="D21" s="302"/>
      <c r="E21" s="302"/>
      <c r="F21" s="302"/>
      <c r="G21" s="62"/>
      <c r="H21" s="22">
        <f>+H13-G19-H20</f>
        <v>0</v>
      </c>
      <c r="J21" s="2"/>
      <c r="N21" s="5"/>
      <c r="O21" s="73"/>
      <c r="P21" s="73"/>
    </row>
    <row r="22" spans="1:16" ht="15.75" customHeight="1" x14ac:dyDescent="0.45">
      <c r="A22" s="303" t="s">
        <v>28</v>
      </c>
      <c r="B22" s="304"/>
      <c r="C22" s="304"/>
      <c r="D22" s="304"/>
      <c r="E22" s="304"/>
      <c r="F22" s="304"/>
      <c r="G22" s="305"/>
      <c r="H22" s="40">
        <f>+H21</f>
        <v>0</v>
      </c>
      <c r="J22" s="34"/>
      <c r="N22" s="5"/>
      <c r="O22" s="73"/>
      <c r="P22" s="73"/>
    </row>
    <row r="23" spans="1:16" ht="18.5" x14ac:dyDescent="0.45">
      <c r="A23" s="317" t="s">
        <v>137</v>
      </c>
      <c r="B23" s="317"/>
      <c r="C23" s="317"/>
      <c r="D23" s="317"/>
      <c r="E23" s="317"/>
      <c r="F23" s="317"/>
      <c r="G23" s="317"/>
      <c r="H23" s="317"/>
      <c r="I23" s="48"/>
      <c r="J23" s="27" t="s">
        <v>140</v>
      </c>
    </row>
    <row r="24" spans="1:16" ht="27.75" customHeight="1" x14ac:dyDescent="0.35">
      <c r="A24" s="318"/>
      <c r="B24" s="319"/>
      <c r="C24" s="319"/>
      <c r="D24" s="319"/>
      <c r="E24" s="319"/>
      <c r="F24" s="320"/>
      <c r="G24" s="345"/>
      <c r="H24" s="345"/>
      <c r="I24" s="49"/>
      <c r="J24" s="111" t="s">
        <v>140</v>
      </c>
      <c r="K24" s="1"/>
      <c r="L24" s="1"/>
    </row>
    <row r="25" spans="1:16" s="4" customFormat="1" ht="12.75" customHeight="1" x14ac:dyDescent="0.35">
      <c r="A25" s="12"/>
      <c r="B25" s="12"/>
      <c r="C25" s="12"/>
      <c r="D25" s="12"/>
      <c r="E25" s="12"/>
      <c r="F25" s="12"/>
      <c r="G25" s="12"/>
      <c r="H25" s="12"/>
      <c r="I25" s="46"/>
      <c r="J25" s="16"/>
      <c r="N25" s="6"/>
      <c r="O25" s="73"/>
      <c r="P25" s="73"/>
    </row>
    <row r="26" spans="1:16" s="18" customFormat="1" ht="6" customHeight="1" x14ac:dyDescent="0.35">
      <c r="A26" s="322"/>
      <c r="B26" s="322"/>
      <c r="C26" s="322"/>
      <c r="D26" s="322"/>
      <c r="E26" s="322"/>
      <c r="F26" s="322"/>
      <c r="G26" s="322"/>
      <c r="H26" s="322"/>
      <c r="I26" s="46"/>
      <c r="J26" s="17"/>
    </row>
    <row r="27" spans="1:16" ht="19.5" customHeight="1" x14ac:dyDescent="0.45">
      <c r="A27" s="317" t="s">
        <v>68</v>
      </c>
      <c r="B27" s="317"/>
      <c r="C27" s="317"/>
      <c r="D27" s="317"/>
      <c r="E27" s="317"/>
      <c r="F27" s="317"/>
      <c r="G27" s="317"/>
      <c r="H27" s="317"/>
      <c r="I27" s="47"/>
      <c r="J27" s="50"/>
    </row>
    <row r="28" spans="1:16" ht="44.25" customHeight="1" x14ac:dyDescent="0.35">
      <c r="A28" s="312" t="s">
        <v>27</v>
      </c>
      <c r="B28" s="313"/>
      <c r="C28" s="313"/>
      <c r="D28" s="313"/>
      <c r="E28" s="313"/>
      <c r="F28" s="314"/>
      <c r="G28" s="315"/>
      <c r="H28" s="316"/>
      <c r="I28" s="47"/>
      <c r="J28" s="44" t="s">
        <v>5</v>
      </c>
    </row>
    <row r="29" spans="1:16" x14ac:dyDescent="0.35">
      <c r="A29" s="325"/>
      <c r="B29" s="325"/>
      <c r="C29" s="325"/>
      <c r="D29" s="325"/>
      <c r="E29" s="325"/>
      <c r="F29" s="325"/>
      <c r="G29" s="325"/>
      <c r="H29" s="325"/>
    </row>
    <row r="30" spans="1:16" ht="17.25" customHeight="1" x14ac:dyDescent="0.45">
      <c r="A30" s="317" t="s">
        <v>23</v>
      </c>
      <c r="B30" s="317"/>
      <c r="C30" s="317"/>
      <c r="D30" s="317"/>
      <c r="E30" s="317"/>
      <c r="F30" s="317"/>
      <c r="G30" s="317"/>
      <c r="H30" s="317"/>
    </row>
    <row r="31" spans="1:16" ht="29.25" customHeight="1" x14ac:dyDescent="0.35">
      <c r="A31" s="312" t="s">
        <v>4</v>
      </c>
      <c r="B31" s="313"/>
      <c r="C31" s="313"/>
      <c r="D31" s="313"/>
      <c r="E31" s="313"/>
      <c r="F31" s="313"/>
      <c r="G31" s="313"/>
      <c r="H31" s="314"/>
      <c r="I31" s="47"/>
      <c r="J31" s="310" t="s">
        <v>20</v>
      </c>
    </row>
    <row r="32" spans="1:16" ht="33" customHeight="1" x14ac:dyDescent="0.35">
      <c r="A32" s="312" t="s">
        <v>0</v>
      </c>
      <c r="B32" s="313"/>
      <c r="C32" s="313"/>
      <c r="D32" s="313"/>
      <c r="E32" s="313"/>
      <c r="F32" s="314"/>
      <c r="G32" s="315">
        <v>0</v>
      </c>
      <c r="H32" s="316"/>
      <c r="I32" s="47"/>
      <c r="J32" s="311"/>
    </row>
    <row r="33" spans="1:10" ht="15" thickBot="1" x14ac:dyDescent="0.4">
      <c r="A33" s="322"/>
      <c r="B33" s="322"/>
      <c r="C33" s="322"/>
      <c r="D33" s="322"/>
      <c r="E33" s="322"/>
      <c r="F33" s="322"/>
      <c r="G33" s="322"/>
      <c r="H33" s="322"/>
    </row>
    <row r="34" spans="1:10" ht="19.5" customHeight="1" thickBot="1" x14ac:dyDescent="0.65">
      <c r="A34" s="323" t="s">
        <v>3</v>
      </c>
      <c r="B34" s="324"/>
      <c r="C34" s="324"/>
      <c r="D34" s="324"/>
      <c r="E34" s="324"/>
      <c r="F34" s="324"/>
      <c r="G34" s="324"/>
      <c r="H34" s="324"/>
      <c r="I34" s="107"/>
      <c r="J34" s="59"/>
    </row>
    <row r="35" spans="1:10" ht="19.5" customHeight="1" x14ac:dyDescent="0.6">
      <c r="A35" s="123" t="s">
        <v>72</v>
      </c>
      <c r="B35" s="123"/>
      <c r="C35" s="123"/>
      <c r="D35" s="123"/>
      <c r="E35" s="123"/>
      <c r="F35" s="123"/>
      <c r="G35" s="123"/>
      <c r="H35" s="124">
        <f>+(H22-G28-G32)/12</f>
        <v>0</v>
      </c>
      <c r="I35" s="53"/>
      <c r="J35" s="125"/>
    </row>
    <row r="36" spans="1:10" ht="21" x14ac:dyDescent="0.5">
      <c r="A36" s="54" t="s">
        <v>34</v>
      </c>
      <c r="B36" s="55"/>
      <c r="C36" s="55"/>
      <c r="D36" s="55"/>
      <c r="E36" s="55"/>
      <c r="F36" s="55"/>
      <c r="G36" s="55"/>
      <c r="H36" s="56" t="str">
        <f>IF(H4="Yes","$10,000,000.00","$2,000,000.00")</f>
        <v>$2,000,000.00</v>
      </c>
      <c r="I36" s="53"/>
      <c r="J36" s="52"/>
    </row>
    <row r="37" spans="1:10" ht="21" x14ac:dyDescent="0.5">
      <c r="A37" s="57" t="s">
        <v>35</v>
      </c>
      <c r="B37" s="55"/>
      <c r="C37" s="55"/>
      <c r="D37" s="55"/>
      <c r="E37" s="55"/>
      <c r="F37" s="55"/>
      <c r="G37" s="55"/>
      <c r="H37" s="60">
        <f>IF(AND(H3=72,H4= "No"), (H21-G26-G30)/12*3.5, (H21-G26-G30)/12*2.5)</f>
        <v>0</v>
      </c>
      <c r="I37" s="53"/>
      <c r="J37" s="52"/>
    </row>
    <row r="38" spans="1:10" ht="23.5" x14ac:dyDescent="0.55000000000000004">
      <c r="A38" s="61" t="s">
        <v>36</v>
      </c>
      <c r="B38" s="55"/>
      <c r="C38" s="55"/>
      <c r="D38" s="55"/>
      <c r="E38" s="55"/>
      <c r="F38" s="55"/>
      <c r="G38" s="55"/>
      <c r="H38" s="70">
        <f>IF(H37&gt;H36,H36,H37)</f>
        <v>0</v>
      </c>
      <c r="I38" s="53"/>
      <c r="J38" s="52"/>
    </row>
  </sheetData>
  <sheetProtection algorithmName="SHA-512" hashValue="a8ohLiJd1V1diTPCTaq7FTmTMD7J+4T6/35mCGOygnuVkBCFXx3QKgTA3R2lOEKK9SMsb0z+6xZhDj93iwaDCw==" saltValue="SJmERdMr9oZC8yl+31KTFg==" spinCount="100000" sheet="1" objects="1" scenarios="1" formatCells="0" formatColumns="0" formatRows="0" insertColumns="0" insertRows="0"/>
  <protectedRanges>
    <protectedRange sqref="G32" name="Range11"/>
    <protectedRange sqref="G28" name="Range10"/>
    <protectedRange sqref="G11:H12" name="Section 1A"/>
    <protectedRange sqref="G16:H17" name="Section 1A2"/>
    <protectedRange sqref="G24" name="Range9_1"/>
  </protectedRanges>
  <mergeCells count="41">
    <mergeCell ref="A13:F13"/>
    <mergeCell ref="A16:F16"/>
    <mergeCell ref="J31:J32"/>
    <mergeCell ref="A34:H34"/>
    <mergeCell ref="A31:H31"/>
    <mergeCell ref="G32:H32"/>
    <mergeCell ref="A33:H33"/>
    <mergeCell ref="A32:F32"/>
    <mergeCell ref="A30:H30"/>
    <mergeCell ref="A26:H26"/>
    <mergeCell ref="A27:H27"/>
    <mergeCell ref="G28:H28"/>
    <mergeCell ref="A28:F28"/>
    <mergeCell ref="A29:H29"/>
    <mergeCell ref="G16:H16"/>
    <mergeCell ref="G17:H17"/>
    <mergeCell ref="A1:H1"/>
    <mergeCell ref="G11:H11"/>
    <mergeCell ref="G12:H12"/>
    <mergeCell ref="A8:H8"/>
    <mergeCell ref="A7:H7"/>
    <mergeCell ref="A10:H10"/>
    <mergeCell ref="A11:F11"/>
    <mergeCell ref="A12:F12"/>
    <mergeCell ref="A9:H9"/>
    <mergeCell ref="D3:F3"/>
    <mergeCell ref="A5:G5"/>
    <mergeCell ref="A6:H6"/>
    <mergeCell ref="A4:G4"/>
    <mergeCell ref="A14:H14"/>
    <mergeCell ref="A18:F18"/>
    <mergeCell ref="A23:H23"/>
    <mergeCell ref="A15:H15"/>
    <mergeCell ref="A24:F24"/>
    <mergeCell ref="G24:H24"/>
    <mergeCell ref="A17:F17"/>
    <mergeCell ref="A19:F19"/>
    <mergeCell ref="G19:H19"/>
    <mergeCell ref="A22:G22"/>
    <mergeCell ref="A21:F21"/>
    <mergeCell ref="A20:F20"/>
  </mergeCells>
  <conditionalFormatting sqref="A6:H6">
    <cfRule type="containsText" dxfId="5" priority="1" stopIfTrue="1" operator="containsText" text="Yes">
      <formula>NOT(ISERROR(SEARCH("Yes",A6)))</formula>
    </cfRule>
    <cfRule type="containsText" dxfId="4" priority="2" operator="containsText" text=" Do Not Need">
      <formula>NOT(ISERROR(SEARCH(" Do Not Need",A6)))</formula>
    </cfRule>
    <cfRule type="containsText" dxfId="3" priority="3" operator="containsText" text="Complete this form">
      <formula>NOT(ISERROR(SEARCH("Complete this form",A6)))</formula>
    </cfRule>
  </conditionalFormatting>
  <dataValidations count="1">
    <dataValidation type="list" allowBlank="1" showInputMessage="1" showErrorMessage="1" sqref="H4:H5" xr:uid="{00000000-0002-0000-0900-000000000000}">
      <formula1>$K$1:$K$2</formula1>
    </dataValidation>
  </dataValidations>
  <pageMargins left="0.7" right="0.7" top="0.75" bottom="0.75" header="0.3" footer="0.3"/>
  <pageSetup scale="57" orientation="portrait" r:id="rId1"/>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I102"/>
  <sheetViews>
    <sheetView showGridLines="0" topLeftCell="A2" workbookViewId="0">
      <selection activeCell="B8" sqref="B8"/>
    </sheetView>
  </sheetViews>
  <sheetFormatPr defaultRowHeight="14.5" x14ac:dyDescent="0.35"/>
  <cols>
    <col min="1" max="1" width="15.453125" customWidth="1"/>
    <col min="2" max="2" width="24.453125" customWidth="1"/>
    <col min="3" max="3" width="14.1796875" style="5" customWidth="1"/>
    <col min="4" max="4" width="14.81640625" customWidth="1"/>
    <col min="5" max="5" width="1.81640625" customWidth="1"/>
    <col min="6" max="6" width="12.453125" customWidth="1"/>
    <col min="7" max="7" width="11.1796875" customWidth="1"/>
  </cols>
  <sheetData>
    <row r="1" spans="1:9" ht="27.75" customHeight="1" thickBot="1" x14ac:dyDescent="0.5">
      <c r="A1" s="349" t="s">
        <v>43</v>
      </c>
      <c r="B1" s="350"/>
      <c r="C1" s="350"/>
      <c r="D1" s="350"/>
      <c r="E1" s="128"/>
      <c r="F1" s="128"/>
      <c r="G1" s="128"/>
      <c r="H1" s="128"/>
      <c r="I1" s="129"/>
    </row>
    <row r="2" spans="1:9" ht="27.75" customHeight="1" thickBot="1" x14ac:dyDescent="0.5">
      <c r="A2" s="133" t="s">
        <v>70</v>
      </c>
      <c r="B2" s="352"/>
      <c r="C2" s="352"/>
      <c r="D2" s="352"/>
      <c r="E2" s="134"/>
      <c r="F2" s="134"/>
      <c r="G2" s="134"/>
      <c r="H2" s="134"/>
      <c r="I2" s="135"/>
    </row>
    <row r="3" spans="1:9" ht="50.25" customHeight="1" thickBot="1" x14ac:dyDescent="0.4">
      <c r="A3" s="351" t="s">
        <v>65</v>
      </c>
      <c r="B3" s="351"/>
      <c r="C3" s="351"/>
      <c r="D3" s="351"/>
    </row>
    <row r="4" spans="1:9" ht="57.75" customHeight="1" thickBot="1" x14ac:dyDescent="0.4">
      <c r="A4" s="113" t="s">
        <v>51</v>
      </c>
      <c r="B4" s="75" t="s">
        <v>42</v>
      </c>
      <c r="C4" s="76" t="s">
        <v>41</v>
      </c>
      <c r="D4" s="136" t="s">
        <v>54</v>
      </c>
      <c r="F4" s="131" t="s">
        <v>88</v>
      </c>
      <c r="G4" s="75" t="s">
        <v>42</v>
      </c>
      <c r="H4" s="76" t="s">
        <v>41</v>
      </c>
      <c r="I4" s="136" t="s">
        <v>54</v>
      </c>
    </row>
    <row r="5" spans="1:9" ht="15" thickBot="1" x14ac:dyDescent="0.4">
      <c r="A5" s="84">
        <f>COUNT(B6:B102)</f>
        <v>0</v>
      </c>
      <c r="B5" s="85">
        <f>SUM(B6:B102)</f>
        <v>0</v>
      </c>
      <c r="C5" s="85">
        <f t="shared" ref="C5:D5" si="0">SUM(C6:C102)</f>
        <v>0</v>
      </c>
      <c r="D5" s="85">
        <f t="shared" si="0"/>
        <v>0</v>
      </c>
      <c r="F5" s="84">
        <f>COUNT(G6:G102)</f>
        <v>0</v>
      </c>
      <c r="G5" s="85">
        <f>SUM(G6:G102)</f>
        <v>0</v>
      </c>
      <c r="H5" s="85">
        <f t="shared" ref="H5:I5" si="1">SUM(H6:H102)</f>
        <v>0</v>
      </c>
      <c r="I5" s="85">
        <f t="shared" si="1"/>
        <v>0</v>
      </c>
    </row>
    <row r="6" spans="1:9" x14ac:dyDescent="0.35">
      <c r="B6" s="199"/>
      <c r="C6" s="7">
        <f>IF(B6&gt;100000,100000,0)</f>
        <v>0</v>
      </c>
      <c r="D6" s="105">
        <f>IF(C6=100000,B6-C6,0)</f>
        <v>0</v>
      </c>
      <c r="G6" s="199"/>
      <c r="H6" s="7">
        <f>IF(G6&gt;100000,100000,0)</f>
        <v>0</v>
      </c>
      <c r="I6" s="105">
        <f>IF(H6=100000,G6-H6,0)</f>
        <v>0</v>
      </c>
    </row>
    <row r="7" spans="1:9" x14ac:dyDescent="0.35">
      <c r="B7" s="199"/>
      <c r="C7" s="7">
        <f>IF(B7&gt;100000,100000,0)</f>
        <v>0</v>
      </c>
      <c r="D7" s="105">
        <f t="shared" ref="D7:D70" si="2">IF(C7=100000,B7-C7,0)</f>
        <v>0</v>
      </c>
      <c r="G7" s="199"/>
      <c r="H7" s="7">
        <f>IF(G7&gt;100000,100000,0)</f>
        <v>0</v>
      </c>
      <c r="I7" s="105">
        <f t="shared" ref="I7:I9" si="3">IF(H7=100000,G7-H7,0)</f>
        <v>0</v>
      </c>
    </row>
    <row r="8" spans="1:9" x14ac:dyDescent="0.35">
      <c r="B8" s="199"/>
      <c r="C8" s="7">
        <f t="shared" ref="C8:C70" si="4">IF(B8&gt;100000,100000,0)</f>
        <v>0</v>
      </c>
      <c r="D8" s="105">
        <f t="shared" si="2"/>
        <v>0</v>
      </c>
      <c r="G8" s="199"/>
      <c r="H8" s="7">
        <f t="shared" ref="H8:H9" si="5">IF(G8&gt;100000,100000,0)</f>
        <v>0</v>
      </c>
      <c r="I8" s="105">
        <f t="shared" si="3"/>
        <v>0</v>
      </c>
    </row>
    <row r="9" spans="1:9" x14ac:dyDescent="0.35">
      <c r="B9" s="199"/>
      <c r="C9" s="7">
        <f t="shared" si="4"/>
        <v>0</v>
      </c>
      <c r="D9" s="105">
        <f t="shared" si="2"/>
        <v>0</v>
      </c>
      <c r="G9" s="199"/>
      <c r="H9" s="7">
        <f t="shared" si="5"/>
        <v>0</v>
      </c>
      <c r="I9" s="105">
        <f t="shared" si="3"/>
        <v>0</v>
      </c>
    </row>
    <row r="10" spans="1:9" x14ac:dyDescent="0.35">
      <c r="B10" s="199"/>
      <c r="C10" s="7">
        <f t="shared" si="4"/>
        <v>0</v>
      </c>
      <c r="D10" s="105">
        <f t="shared" si="2"/>
        <v>0</v>
      </c>
      <c r="G10" s="199"/>
      <c r="H10" s="7">
        <f t="shared" ref="H10:H73" si="6">IF(G10&gt;100000,100000,0)</f>
        <v>0</v>
      </c>
      <c r="I10" s="105">
        <f t="shared" ref="I10:I73" si="7">IF(H10=100000,G10-H10,0)</f>
        <v>0</v>
      </c>
    </row>
    <row r="11" spans="1:9" x14ac:dyDescent="0.35">
      <c r="B11" s="199"/>
      <c r="C11" s="7">
        <f t="shared" si="4"/>
        <v>0</v>
      </c>
      <c r="D11" s="105">
        <f t="shared" si="2"/>
        <v>0</v>
      </c>
      <c r="G11" s="199"/>
      <c r="H11" s="7">
        <f t="shared" si="6"/>
        <v>0</v>
      </c>
      <c r="I11" s="105">
        <f t="shared" si="7"/>
        <v>0</v>
      </c>
    </row>
    <row r="12" spans="1:9" x14ac:dyDescent="0.35">
      <c r="B12" s="199"/>
      <c r="C12" s="7">
        <f t="shared" si="4"/>
        <v>0</v>
      </c>
      <c r="D12" s="105">
        <f t="shared" si="2"/>
        <v>0</v>
      </c>
      <c r="G12" s="199"/>
      <c r="H12" s="7">
        <f t="shared" si="6"/>
        <v>0</v>
      </c>
      <c r="I12" s="105">
        <f t="shared" si="7"/>
        <v>0</v>
      </c>
    </row>
    <row r="13" spans="1:9" x14ac:dyDescent="0.35">
      <c r="B13" s="199"/>
      <c r="C13" s="7">
        <f t="shared" si="4"/>
        <v>0</v>
      </c>
      <c r="D13" s="105">
        <f t="shared" si="2"/>
        <v>0</v>
      </c>
      <c r="G13" s="199"/>
      <c r="H13" s="7">
        <f t="shared" si="6"/>
        <v>0</v>
      </c>
      <c r="I13" s="105">
        <f t="shared" si="7"/>
        <v>0</v>
      </c>
    </row>
    <row r="14" spans="1:9" x14ac:dyDescent="0.35">
      <c r="B14" s="199"/>
      <c r="C14" s="7">
        <f t="shared" si="4"/>
        <v>0</v>
      </c>
      <c r="D14" s="105">
        <f t="shared" si="2"/>
        <v>0</v>
      </c>
      <c r="G14" s="199"/>
      <c r="H14" s="7">
        <f t="shared" si="6"/>
        <v>0</v>
      </c>
      <c r="I14" s="105">
        <f t="shared" si="7"/>
        <v>0</v>
      </c>
    </row>
    <row r="15" spans="1:9" x14ac:dyDescent="0.35">
      <c r="B15" s="199"/>
      <c r="C15" s="7">
        <f t="shared" si="4"/>
        <v>0</v>
      </c>
      <c r="D15" s="105">
        <f t="shared" si="2"/>
        <v>0</v>
      </c>
      <c r="G15" s="199"/>
      <c r="H15" s="7">
        <f t="shared" si="6"/>
        <v>0</v>
      </c>
      <c r="I15" s="105">
        <f t="shared" si="7"/>
        <v>0</v>
      </c>
    </row>
    <row r="16" spans="1:9" x14ac:dyDescent="0.35">
      <c r="B16" s="199"/>
      <c r="C16" s="7">
        <f t="shared" si="4"/>
        <v>0</v>
      </c>
      <c r="D16" s="105">
        <f t="shared" si="2"/>
        <v>0</v>
      </c>
      <c r="G16" s="199"/>
      <c r="H16" s="7">
        <f t="shared" si="6"/>
        <v>0</v>
      </c>
      <c r="I16" s="105">
        <f t="shared" si="7"/>
        <v>0</v>
      </c>
    </row>
    <row r="17" spans="2:9" x14ac:dyDescent="0.35">
      <c r="B17" s="199"/>
      <c r="C17" s="7">
        <f t="shared" si="4"/>
        <v>0</v>
      </c>
      <c r="D17" s="105">
        <f t="shared" si="2"/>
        <v>0</v>
      </c>
      <c r="G17" s="199"/>
      <c r="H17" s="7">
        <f t="shared" si="6"/>
        <v>0</v>
      </c>
      <c r="I17" s="105">
        <f t="shared" si="7"/>
        <v>0</v>
      </c>
    </row>
    <row r="18" spans="2:9" x14ac:dyDescent="0.35">
      <c r="B18" s="200"/>
      <c r="C18" s="7">
        <f t="shared" si="4"/>
        <v>0</v>
      </c>
      <c r="D18" s="105">
        <f t="shared" si="2"/>
        <v>0</v>
      </c>
      <c r="G18" s="199"/>
      <c r="H18" s="7">
        <f t="shared" si="6"/>
        <v>0</v>
      </c>
      <c r="I18" s="105">
        <f t="shared" si="7"/>
        <v>0</v>
      </c>
    </row>
    <row r="19" spans="2:9" x14ac:dyDescent="0.35">
      <c r="B19" s="201"/>
      <c r="C19" s="7">
        <f t="shared" si="4"/>
        <v>0</v>
      </c>
      <c r="D19" s="105">
        <f t="shared" si="2"/>
        <v>0</v>
      </c>
      <c r="G19" s="199"/>
      <c r="H19" s="7">
        <f t="shared" si="6"/>
        <v>0</v>
      </c>
      <c r="I19" s="105">
        <f t="shared" si="7"/>
        <v>0</v>
      </c>
    </row>
    <row r="20" spans="2:9" x14ac:dyDescent="0.35">
      <c r="B20" s="201"/>
      <c r="C20" s="7">
        <f t="shared" si="4"/>
        <v>0</v>
      </c>
      <c r="D20" s="105">
        <f t="shared" si="2"/>
        <v>0</v>
      </c>
      <c r="G20" s="199"/>
      <c r="H20" s="7">
        <f t="shared" si="6"/>
        <v>0</v>
      </c>
      <c r="I20" s="105">
        <f t="shared" si="7"/>
        <v>0</v>
      </c>
    </row>
    <row r="21" spans="2:9" x14ac:dyDescent="0.35">
      <c r="B21" s="201"/>
      <c r="C21" s="7">
        <f t="shared" si="4"/>
        <v>0</v>
      </c>
      <c r="D21" s="105">
        <f t="shared" si="2"/>
        <v>0</v>
      </c>
      <c r="G21" s="199"/>
      <c r="H21" s="7">
        <f t="shared" si="6"/>
        <v>0</v>
      </c>
      <c r="I21" s="105">
        <f t="shared" si="7"/>
        <v>0</v>
      </c>
    </row>
    <row r="22" spans="2:9" x14ac:dyDescent="0.35">
      <c r="B22" s="201"/>
      <c r="C22" s="7">
        <f t="shared" si="4"/>
        <v>0</v>
      </c>
      <c r="D22" s="105">
        <f t="shared" si="2"/>
        <v>0</v>
      </c>
      <c r="G22" s="199"/>
      <c r="H22" s="7">
        <f t="shared" si="6"/>
        <v>0</v>
      </c>
      <c r="I22" s="105">
        <f t="shared" si="7"/>
        <v>0</v>
      </c>
    </row>
    <row r="23" spans="2:9" x14ac:dyDescent="0.35">
      <c r="B23" s="201"/>
      <c r="C23" s="7">
        <f t="shared" si="4"/>
        <v>0</v>
      </c>
      <c r="D23" s="105">
        <f t="shared" si="2"/>
        <v>0</v>
      </c>
      <c r="G23" s="199"/>
      <c r="H23" s="7">
        <f t="shared" si="6"/>
        <v>0</v>
      </c>
      <c r="I23" s="105">
        <f t="shared" si="7"/>
        <v>0</v>
      </c>
    </row>
    <row r="24" spans="2:9" x14ac:dyDescent="0.35">
      <c r="B24" s="201"/>
      <c r="C24" s="7">
        <f t="shared" si="4"/>
        <v>0</v>
      </c>
      <c r="D24" s="105">
        <f t="shared" si="2"/>
        <v>0</v>
      </c>
      <c r="G24" s="199"/>
      <c r="H24" s="7">
        <f t="shared" si="6"/>
        <v>0</v>
      </c>
      <c r="I24" s="105">
        <f t="shared" si="7"/>
        <v>0</v>
      </c>
    </row>
    <row r="25" spans="2:9" x14ac:dyDescent="0.35">
      <c r="B25" s="201"/>
      <c r="C25" s="7">
        <f t="shared" si="4"/>
        <v>0</v>
      </c>
      <c r="D25" s="105">
        <f t="shared" si="2"/>
        <v>0</v>
      </c>
      <c r="G25" s="199"/>
      <c r="H25" s="7">
        <f t="shared" si="6"/>
        <v>0</v>
      </c>
      <c r="I25" s="105">
        <f t="shared" si="7"/>
        <v>0</v>
      </c>
    </row>
    <row r="26" spans="2:9" x14ac:dyDescent="0.35">
      <c r="B26" s="201"/>
      <c r="C26" s="7">
        <f t="shared" si="4"/>
        <v>0</v>
      </c>
      <c r="D26" s="105">
        <f t="shared" si="2"/>
        <v>0</v>
      </c>
      <c r="G26" s="199"/>
      <c r="H26" s="7">
        <f t="shared" si="6"/>
        <v>0</v>
      </c>
      <c r="I26" s="105">
        <f t="shared" si="7"/>
        <v>0</v>
      </c>
    </row>
    <row r="27" spans="2:9" x14ac:dyDescent="0.35">
      <c r="B27" s="201"/>
      <c r="C27" s="7">
        <f t="shared" si="4"/>
        <v>0</v>
      </c>
      <c r="D27" s="105">
        <f t="shared" si="2"/>
        <v>0</v>
      </c>
      <c r="G27" s="199"/>
      <c r="H27" s="7">
        <f t="shared" si="6"/>
        <v>0</v>
      </c>
      <c r="I27" s="105">
        <f t="shared" si="7"/>
        <v>0</v>
      </c>
    </row>
    <row r="28" spans="2:9" x14ac:dyDescent="0.35">
      <c r="B28" s="201"/>
      <c r="C28" s="7">
        <f t="shared" si="4"/>
        <v>0</v>
      </c>
      <c r="D28" s="105">
        <f t="shared" si="2"/>
        <v>0</v>
      </c>
      <c r="G28" s="199"/>
      <c r="H28" s="7">
        <f t="shared" si="6"/>
        <v>0</v>
      </c>
      <c r="I28" s="105">
        <f t="shared" si="7"/>
        <v>0</v>
      </c>
    </row>
    <row r="29" spans="2:9" x14ac:dyDescent="0.35">
      <c r="B29" s="201"/>
      <c r="C29" s="7">
        <f t="shared" si="4"/>
        <v>0</v>
      </c>
      <c r="D29" s="105">
        <f t="shared" si="2"/>
        <v>0</v>
      </c>
      <c r="G29" s="199"/>
      <c r="H29" s="7">
        <f t="shared" si="6"/>
        <v>0</v>
      </c>
      <c r="I29" s="105">
        <f t="shared" si="7"/>
        <v>0</v>
      </c>
    </row>
    <row r="30" spans="2:9" x14ac:dyDescent="0.35">
      <c r="B30" s="201"/>
      <c r="C30" s="7">
        <f t="shared" si="4"/>
        <v>0</v>
      </c>
      <c r="D30" s="105">
        <f t="shared" si="2"/>
        <v>0</v>
      </c>
      <c r="G30" s="199"/>
      <c r="H30" s="7">
        <f t="shared" si="6"/>
        <v>0</v>
      </c>
      <c r="I30" s="105">
        <f t="shared" si="7"/>
        <v>0</v>
      </c>
    </row>
    <row r="31" spans="2:9" x14ac:dyDescent="0.35">
      <c r="B31" s="201"/>
      <c r="C31" s="7">
        <f t="shared" si="4"/>
        <v>0</v>
      </c>
      <c r="D31" s="105">
        <f t="shared" si="2"/>
        <v>0</v>
      </c>
      <c r="G31" s="199"/>
      <c r="H31" s="7">
        <f t="shared" si="6"/>
        <v>0</v>
      </c>
      <c r="I31" s="105">
        <f t="shared" si="7"/>
        <v>0</v>
      </c>
    </row>
    <row r="32" spans="2:9" x14ac:dyDescent="0.35">
      <c r="B32" s="201"/>
      <c r="C32" s="7">
        <f t="shared" si="4"/>
        <v>0</v>
      </c>
      <c r="D32" s="105">
        <f t="shared" si="2"/>
        <v>0</v>
      </c>
      <c r="G32" s="199"/>
      <c r="H32" s="7">
        <f t="shared" si="6"/>
        <v>0</v>
      </c>
      <c r="I32" s="105">
        <f t="shared" si="7"/>
        <v>0</v>
      </c>
    </row>
    <row r="33" spans="2:9" x14ac:dyDescent="0.35">
      <c r="B33" s="201"/>
      <c r="C33" s="7">
        <f t="shared" si="4"/>
        <v>0</v>
      </c>
      <c r="D33" s="105">
        <f t="shared" si="2"/>
        <v>0</v>
      </c>
      <c r="G33" s="199"/>
      <c r="H33" s="7">
        <f t="shared" si="6"/>
        <v>0</v>
      </c>
      <c r="I33" s="105">
        <f t="shared" si="7"/>
        <v>0</v>
      </c>
    </row>
    <row r="34" spans="2:9" x14ac:dyDescent="0.35">
      <c r="B34" s="201"/>
      <c r="C34" s="7">
        <f t="shared" si="4"/>
        <v>0</v>
      </c>
      <c r="D34" s="105">
        <f t="shared" si="2"/>
        <v>0</v>
      </c>
      <c r="G34" s="199"/>
      <c r="H34" s="7">
        <f t="shared" si="6"/>
        <v>0</v>
      </c>
      <c r="I34" s="105">
        <f t="shared" si="7"/>
        <v>0</v>
      </c>
    </row>
    <row r="35" spans="2:9" x14ac:dyDescent="0.35">
      <c r="B35" s="201"/>
      <c r="C35" s="7">
        <f t="shared" si="4"/>
        <v>0</v>
      </c>
      <c r="D35" s="105">
        <f t="shared" si="2"/>
        <v>0</v>
      </c>
      <c r="G35" s="199"/>
      <c r="H35" s="7">
        <f t="shared" si="6"/>
        <v>0</v>
      </c>
      <c r="I35" s="105">
        <f t="shared" si="7"/>
        <v>0</v>
      </c>
    </row>
    <row r="36" spans="2:9" x14ac:dyDescent="0.35">
      <c r="B36" s="201"/>
      <c r="C36" s="7">
        <f t="shared" si="4"/>
        <v>0</v>
      </c>
      <c r="D36" s="105">
        <f t="shared" si="2"/>
        <v>0</v>
      </c>
      <c r="G36" s="199"/>
      <c r="H36" s="7">
        <f t="shared" si="6"/>
        <v>0</v>
      </c>
      <c r="I36" s="105">
        <f t="shared" si="7"/>
        <v>0</v>
      </c>
    </row>
    <row r="37" spans="2:9" x14ac:dyDescent="0.35">
      <c r="B37" s="202"/>
      <c r="C37" s="7">
        <f t="shared" si="4"/>
        <v>0</v>
      </c>
      <c r="D37" s="105">
        <f t="shared" si="2"/>
        <v>0</v>
      </c>
      <c r="G37" s="199"/>
      <c r="H37" s="7">
        <f t="shared" si="6"/>
        <v>0</v>
      </c>
      <c r="I37" s="105">
        <f t="shared" si="7"/>
        <v>0</v>
      </c>
    </row>
    <row r="38" spans="2:9" x14ac:dyDescent="0.35">
      <c r="B38" s="202"/>
      <c r="C38" s="7">
        <f t="shared" si="4"/>
        <v>0</v>
      </c>
      <c r="D38" s="105">
        <f t="shared" si="2"/>
        <v>0</v>
      </c>
      <c r="G38" s="199"/>
      <c r="H38" s="7">
        <f t="shared" si="6"/>
        <v>0</v>
      </c>
      <c r="I38" s="105">
        <f t="shared" si="7"/>
        <v>0</v>
      </c>
    </row>
    <row r="39" spans="2:9" x14ac:dyDescent="0.35">
      <c r="B39" s="202"/>
      <c r="C39" s="7">
        <f t="shared" si="4"/>
        <v>0</v>
      </c>
      <c r="D39" s="105">
        <f t="shared" si="2"/>
        <v>0</v>
      </c>
      <c r="G39" s="199"/>
      <c r="H39" s="7">
        <f t="shared" si="6"/>
        <v>0</v>
      </c>
      <c r="I39" s="105">
        <f t="shared" si="7"/>
        <v>0</v>
      </c>
    </row>
    <row r="40" spans="2:9" x14ac:dyDescent="0.35">
      <c r="B40" s="202"/>
      <c r="C40" s="7">
        <f t="shared" si="4"/>
        <v>0</v>
      </c>
      <c r="D40" s="105">
        <f t="shared" si="2"/>
        <v>0</v>
      </c>
      <c r="G40" s="199"/>
      <c r="H40" s="7">
        <f t="shared" si="6"/>
        <v>0</v>
      </c>
      <c r="I40" s="105">
        <f t="shared" si="7"/>
        <v>0</v>
      </c>
    </row>
    <row r="41" spans="2:9" x14ac:dyDescent="0.35">
      <c r="B41" s="202"/>
      <c r="C41" s="7">
        <f t="shared" si="4"/>
        <v>0</v>
      </c>
      <c r="D41" s="105">
        <f t="shared" si="2"/>
        <v>0</v>
      </c>
      <c r="G41" s="199"/>
      <c r="H41" s="7">
        <f t="shared" si="6"/>
        <v>0</v>
      </c>
      <c r="I41" s="105">
        <f t="shared" si="7"/>
        <v>0</v>
      </c>
    </row>
    <row r="42" spans="2:9" x14ac:dyDescent="0.35">
      <c r="B42" s="202"/>
      <c r="C42" s="7">
        <f t="shared" si="4"/>
        <v>0</v>
      </c>
      <c r="D42" s="105">
        <f t="shared" si="2"/>
        <v>0</v>
      </c>
      <c r="G42" s="199"/>
      <c r="H42" s="7">
        <f t="shared" si="6"/>
        <v>0</v>
      </c>
      <c r="I42" s="105">
        <f t="shared" si="7"/>
        <v>0</v>
      </c>
    </row>
    <row r="43" spans="2:9" x14ac:dyDescent="0.35">
      <c r="B43" s="202"/>
      <c r="C43" s="7">
        <f t="shared" si="4"/>
        <v>0</v>
      </c>
      <c r="D43" s="105">
        <f t="shared" si="2"/>
        <v>0</v>
      </c>
      <c r="G43" s="199"/>
      <c r="H43" s="7">
        <f t="shared" si="6"/>
        <v>0</v>
      </c>
      <c r="I43" s="105">
        <f t="shared" si="7"/>
        <v>0</v>
      </c>
    </row>
    <row r="44" spans="2:9" x14ac:dyDescent="0.35">
      <c r="B44" s="202"/>
      <c r="C44" s="7">
        <f t="shared" si="4"/>
        <v>0</v>
      </c>
      <c r="D44" s="105">
        <f t="shared" si="2"/>
        <v>0</v>
      </c>
      <c r="G44" s="199"/>
      <c r="H44" s="7">
        <f t="shared" si="6"/>
        <v>0</v>
      </c>
      <c r="I44" s="105">
        <f t="shared" si="7"/>
        <v>0</v>
      </c>
    </row>
    <row r="45" spans="2:9" x14ac:dyDescent="0.35">
      <c r="B45" s="202"/>
      <c r="C45" s="7">
        <f t="shared" si="4"/>
        <v>0</v>
      </c>
      <c r="D45" s="105">
        <f t="shared" si="2"/>
        <v>0</v>
      </c>
      <c r="G45" s="199"/>
      <c r="H45" s="7">
        <f t="shared" si="6"/>
        <v>0</v>
      </c>
      <c r="I45" s="105">
        <f t="shared" si="7"/>
        <v>0</v>
      </c>
    </row>
    <row r="46" spans="2:9" x14ac:dyDescent="0.35">
      <c r="B46" s="202"/>
      <c r="C46" s="7">
        <f t="shared" si="4"/>
        <v>0</v>
      </c>
      <c r="D46" s="105">
        <f t="shared" si="2"/>
        <v>0</v>
      </c>
      <c r="G46" s="199"/>
      <c r="H46" s="7">
        <f t="shared" si="6"/>
        <v>0</v>
      </c>
      <c r="I46" s="105">
        <f t="shared" si="7"/>
        <v>0</v>
      </c>
    </row>
    <row r="47" spans="2:9" x14ac:dyDescent="0.35">
      <c r="B47" s="202"/>
      <c r="C47" s="7">
        <f t="shared" si="4"/>
        <v>0</v>
      </c>
      <c r="D47" s="105">
        <f t="shared" si="2"/>
        <v>0</v>
      </c>
      <c r="G47" s="199"/>
      <c r="H47" s="7">
        <f t="shared" si="6"/>
        <v>0</v>
      </c>
      <c r="I47" s="105">
        <f t="shared" si="7"/>
        <v>0</v>
      </c>
    </row>
    <row r="48" spans="2:9" x14ac:dyDescent="0.35">
      <c r="B48" s="202"/>
      <c r="C48" s="7">
        <f t="shared" si="4"/>
        <v>0</v>
      </c>
      <c r="D48" s="105">
        <f t="shared" si="2"/>
        <v>0</v>
      </c>
      <c r="G48" s="199"/>
      <c r="H48" s="7">
        <f t="shared" si="6"/>
        <v>0</v>
      </c>
      <c r="I48" s="105">
        <f t="shared" si="7"/>
        <v>0</v>
      </c>
    </row>
    <row r="49" spans="2:9" x14ac:dyDescent="0.35">
      <c r="B49" s="202"/>
      <c r="C49" s="7">
        <f t="shared" si="4"/>
        <v>0</v>
      </c>
      <c r="D49" s="105">
        <f t="shared" si="2"/>
        <v>0</v>
      </c>
      <c r="G49" s="199"/>
      <c r="H49" s="7">
        <f t="shared" si="6"/>
        <v>0</v>
      </c>
      <c r="I49" s="105">
        <f t="shared" si="7"/>
        <v>0</v>
      </c>
    </row>
    <row r="50" spans="2:9" x14ac:dyDescent="0.35">
      <c r="B50" s="202"/>
      <c r="C50" s="7">
        <f t="shared" si="4"/>
        <v>0</v>
      </c>
      <c r="D50" s="105">
        <f t="shared" si="2"/>
        <v>0</v>
      </c>
      <c r="G50" s="199"/>
      <c r="H50" s="7">
        <f t="shared" si="6"/>
        <v>0</v>
      </c>
      <c r="I50" s="105">
        <f t="shared" si="7"/>
        <v>0</v>
      </c>
    </row>
    <row r="51" spans="2:9" x14ac:dyDescent="0.35">
      <c r="B51" s="202"/>
      <c r="C51" s="7">
        <f t="shared" si="4"/>
        <v>0</v>
      </c>
      <c r="D51" s="105">
        <f t="shared" si="2"/>
        <v>0</v>
      </c>
      <c r="G51" s="199"/>
      <c r="H51" s="7">
        <f t="shared" si="6"/>
        <v>0</v>
      </c>
      <c r="I51" s="105">
        <f t="shared" si="7"/>
        <v>0</v>
      </c>
    </row>
    <row r="52" spans="2:9" x14ac:dyDescent="0.35">
      <c r="B52" s="202"/>
      <c r="C52" s="7">
        <f t="shared" si="4"/>
        <v>0</v>
      </c>
      <c r="D52" s="105">
        <f t="shared" si="2"/>
        <v>0</v>
      </c>
      <c r="G52" s="199"/>
      <c r="H52" s="7">
        <f t="shared" si="6"/>
        <v>0</v>
      </c>
      <c r="I52" s="105">
        <f t="shared" si="7"/>
        <v>0</v>
      </c>
    </row>
    <row r="53" spans="2:9" x14ac:dyDescent="0.35">
      <c r="B53" s="202"/>
      <c r="C53" s="7">
        <f t="shared" si="4"/>
        <v>0</v>
      </c>
      <c r="D53" s="105">
        <f t="shared" si="2"/>
        <v>0</v>
      </c>
      <c r="G53" s="199"/>
      <c r="H53" s="7">
        <f t="shared" si="6"/>
        <v>0</v>
      </c>
      <c r="I53" s="105">
        <f t="shared" si="7"/>
        <v>0</v>
      </c>
    </row>
    <row r="54" spans="2:9" x14ac:dyDescent="0.35">
      <c r="B54" s="202"/>
      <c r="C54" s="7">
        <f t="shared" si="4"/>
        <v>0</v>
      </c>
      <c r="D54" s="105">
        <f t="shared" si="2"/>
        <v>0</v>
      </c>
      <c r="G54" s="199"/>
      <c r="H54" s="7">
        <f t="shared" si="6"/>
        <v>0</v>
      </c>
      <c r="I54" s="105">
        <f t="shared" si="7"/>
        <v>0</v>
      </c>
    </row>
    <row r="55" spans="2:9" x14ac:dyDescent="0.35">
      <c r="B55" s="202"/>
      <c r="C55" s="7">
        <f t="shared" si="4"/>
        <v>0</v>
      </c>
      <c r="D55" s="105">
        <f t="shared" si="2"/>
        <v>0</v>
      </c>
      <c r="G55" s="199"/>
      <c r="H55" s="7">
        <f t="shared" si="6"/>
        <v>0</v>
      </c>
      <c r="I55" s="105">
        <f t="shared" si="7"/>
        <v>0</v>
      </c>
    </row>
    <row r="56" spans="2:9" x14ac:dyDescent="0.35">
      <c r="B56" s="202"/>
      <c r="C56" s="7">
        <f t="shared" si="4"/>
        <v>0</v>
      </c>
      <c r="D56" s="105">
        <f t="shared" si="2"/>
        <v>0</v>
      </c>
      <c r="G56" s="199"/>
      <c r="H56" s="7">
        <f t="shared" si="6"/>
        <v>0</v>
      </c>
      <c r="I56" s="105">
        <f t="shared" si="7"/>
        <v>0</v>
      </c>
    </row>
    <row r="57" spans="2:9" x14ac:dyDescent="0.35">
      <c r="B57" s="202"/>
      <c r="C57" s="7">
        <f t="shared" si="4"/>
        <v>0</v>
      </c>
      <c r="D57" s="105">
        <f t="shared" si="2"/>
        <v>0</v>
      </c>
      <c r="G57" s="199"/>
      <c r="H57" s="7">
        <f t="shared" si="6"/>
        <v>0</v>
      </c>
      <c r="I57" s="105">
        <f t="shared" si="7"/>
        <v>0</v>
      </c>
    </row>
    <row r="58" spans="2:9" x14ac:dyDescent="0.35">
      <c r="B58" s="202"/>
      <c r="C58" s="7">
        <f t="shared" si="4"/>
        <v>0</v>
      </c>
      <c r="D58" s="105">
        <f t="shared" si="2"/>
        <v>0</v>
      </c>
      <c r="G58" s="199"/>
      <c r="H58" s="7">
        <f t="shared" si="6"/>
        <v>0</v>
      </c>
      <c r="I58" s="105">
        <f t="shared" si="7"/>
        <v>0</v>
      </c>
    </row>
    <row r="59" spans="2:9" x14ac:dyDescent="0.35">
      <c r="B59" s="202"/>
      <c r="C59" s="7">
        <f t="shared" si="4"/>
        <v>0</v>
      </c>
      <c r="D59" s="105">
        <f t="shared" si="2"/>
        <v>0</v>
      </c>
      <c r="G59" s="199"/>
      <c r="H59" s="7">
        <f t="shared" si="6"/>
        <v>0</v>
      </c>
      <c r="I59" s="105">
        <f t="shared" si="7"/>
        <v>0</v>
      </c>
    </row>
    <row r="60" spans="2:9" x14ac:dyDescent="0.35">
      <c r="B60" s="202"/>
      <c r="C60" s="7">
        <f t="shared" si="4"/>
        <v>0</v>
      </c>
      <c r="D60" s="105">
        <f t="shared" si="2"/>
        <v>0</v>
      </c>
      <c r="G60" s="199"/>
      <c r="H60" s="7">
        <f t="shared" si="6"/>
        <v>0</v>
      </c>
      <c r="I60" s="105">
        <f t="shared" si="7"/>
        <v>0</v>
      </c>
    </row>
    <row r="61" spans="2:9" x14ac:dyDescent="0.35">
      <c r="B61" s="202"/>
      <c r="C61" s="7">
        <f t="shared" si="4"/>
        <v>0</v>
      </c>
      <c r="D61" s="105">
        <f t="shared" si="2"/>
        <v>0</v>
      </c>
      <c r="G61" s="199"/>
      <c r="H61" s="7">
        <f t="shared" si="6"/>
        <v>0</v>
      </c>
      <c r="I61" s="105">
        <f t="shared" si="7"/>
        <v>0</v>
      </c>
    </row>
    <row r="62" spans="2:9" x14ac:dyDescent="0.35">
      <c r="B62" s="202"/>
      <c r="C62" s="7">
        <f t="shared" si="4"/>
        <v>0</v>
      </c>
      <c r="D62" s="105">
        <f t="shared" si="2"/>
        <v>0</v>
      </c>
      <c r="G62" s="199"/>
      <c r="H62" s="7">
        <f t="shared" si="6"/>
        <v>0</v>
      </c>
      <c r="I62" s="105">
        <f t="shared" si="7"/>
        <v>0</v>
      </c>
    </row>
    <row r="63" spans="2:9" x14ac:dyDescent="0.35">
      <c r="B63" s="202"/>
      <c r="C63" s="7">
        <f t="shared" si="4"/>
        <v>0</v>
      </c>
      <c r="D63" s="105">
        <f t="shared" si="2"/>
        <v>0</v>
      </c>
      <c r="G63" s="199"/>
      <c r="H63" s="7">
        <f t="shared" si="6"/>
        <v>0</v>
      </c>
      <c r="I63" s="105">
        <f t="shared" si="7"/>
        <v>0</v>
      </c>
    </row>
    <row r="64" spans="2:9" x14ac:dyDescent="0.35">
      <c r="B64" s="202"/>
      <c r="C64" s="7">
        <f t="shared" si="4"/>
        <v>0</v>
      </c>
      <c r="D64" s="105">
        <f t="shared" si="2"/>
        <v>0</v>
      </c>
      <c r="G64" s="199"/>
      <c r="H64" s="7">
        <f t="shared" si="6"/>
        <v>0</v>
      </c>
      <c r="I64" s="105">
        <f t="shared" si="7"/>
        <v>0</v>
      </c>
    </row>
    <row r="65" spans="2:9" x14ac:dyDescent="0.35">
      <c r="B65" s="202"/>
      <c r="C65" s="7">
        <f t="shared" si="4"/>
        <v>0</v>
      </c>
      <c r="D65" s="105">
        <f t="shared" si="2"/>
        <v>0</v>
      </c>
      <c r="G65" s="199"/>
      <c r="H65" s="7">
        <f t="shared" si="6"/>
        <v>0</v>
      </c>
      <c r="I65" s="105">
        <f t="shared" si="7"/>
        <v>0</v>
      </c>
    </row>
    <row r="66" spans="2:9" x14ac:dyDescent="0.35">
      <c r="B66" s="202"/>
      <c r="C66" s="7">
        <f t="shared" si="4"/>
        <v>0</v>
      </c>
      <c r="D66" s="105">
        <f t="shared" si="2"/>
        <v>0</v>
      </c>
      <c r="G66" s="199"/>
      <c r="H66" s="7">
        <f t="shared" si="6"/>
        <v>0</v>
      </c>
      <c r="I66" s="105">
        <f t="shared" si="7"/>
        <v>0</v>
      </c>
    </row>
    <row r="67" spans="2:9" x14ac:dyDescent="0.35">
      <c r="B67" s="202"/>
      <c r="C67" s="7">
        <f t="shared" si="4"/>
        <v>0</v>
      </c>
      <c r="D67" s="105">
        <f t="shared" si="2"/>
        <v>0</v>
      </c>
      <c r="G67" s="199"/>
      <c r="H67" s="7">
        <f t="shared" si="6"/>
        <v>0</v>
      </c>
      <c r="I67" s="105">
        <f t="shared" si="7"/>
        <v>0</v>
      </c>
    </row>
    <row r="68" spans="2:9" x14ac:dyDescent="0.35">
      <c r="B68" s="202"/>
      <c r="C68" s="7">
        <f t="shared" si="4"/>
        <v>0</v>
      </c>
      <c r="D68" s="105">
        <f t="shared" si="2"/>
        <v>0</v>
      </c>
      <c r="G68" s="199"/>
      <c r="H68" s="7">
        <f t="shared" si="6"/>
        <v>0</v>
      </c>
      <c r="I68" s="105">
        <f t="shared" si="7"/>
        <v>0</v>
      </c>
    </row>
    <row r="69" spans="2:9" x14ac:dyDescent="0.35">
      <c r="B69" s="202"/>
      <c r="C69" s="7">
        <f t="shared" si="4"/>
        <v>0</v>
      </c>
      <c r="D69" s="105">
        <f t="shared" si="2"/>
        <v>0</v>
      </c>
      <c r="G69" s="199"/>
      <c r="H69" s="7">
        <f t="shared" si="6"/>
        <v>0</v>
      </c>
      <c r="I69" s="105">
        <f t="shared" si="7"/>
        <v>0</v>
      </c>
    </row>
    <row r="70" spans="2:9" x14ac:dyDescent="0.35">
      <c r="B70" s="202"/>
      <c r="C70" s="7">
        <f t="shared" si="4"/>
        <v>0</v>
      </c>
      <c r="D70" s="105">
        <f t="shared" si="2"/>
        <v>0</v>
      </c>
      <c r="G70" s="199"/>
      <c r="H70" s="7">
        <f t="shared" si="6"/>
        <v>0</v>
      </c>
      <c r="I70" s="105">
        <f t="shared" si="7"/>
        <v>0</v>
      </c>
    </row>
    <row r="71" spans="2:9" x14ac:dyDescent="0.35">
      <c r="B71" s="202"/>
      <c r="C71" s="7">
        <f t="shared" ref="C71:C102" si="8">IF(B71&gt;100000,100000,0)</f>
        <v>0</v>
      </c>
      <c r="D71" s="105">
        <f t="shared" ref="D71:D102" si="9">IF(C71=100000,B71-C71,0)</f>
        <v>0</v>
      </c>
      <c r="G71" s="199"/>
      <c r="H71" s="7">
        <f t="shared" si="6"/>
        <v>0</v>
      </c>
      <c r="I71" s="105">
        <f t="shared" si="7"/>
        <v>0</v>
      </c>
    </row>
    <row r="72" spans="2:9" x14ac:dyDescent="0.35">
      <c r="B72" s="202"/>
      <c r="C72" s="7">
        <f t="shared" si="8"/>
        <v>0</v>
      </c>
      <c r="D72" s="105">
        <f t="shared" si="9"/>
        <v>0</v>
      </c>
      <c r="G72" s="199"/>
      <c r="H72" s="7">
        <f t="shared" si="6"/>
        <v>0</v>
      </c>
      <c r="I72" s="105">
        <f t="shared" si="7"/>
        <v>0</v>
      </c>
    </row>
    <row r="73" spans="2:9" x14ac:dyDescent="0.35">
      <c r="B73" s="202"/>
      <c r="C73" s="7">
        <f t="shared" si="8"/>
        <v>0</v>
      </c>
      <c r="D73" s="105">
        <f t="shared" si="9"/>
        <v>0</v>
      </c>
      <c r="G73" s="199"/>
      <c r="H73" s="7">
        <f t="shared" si="6"/>
        <v>0</v>
      </c>
      <c r="I73" s="105">
        <f t="shared" si="7"/>
        <v>0</v>
      </c>
    </row>
    <row r="74" spans="2:9" x14ac:dyDescent="0.35">
      <c r="B74" s="202"/>
      <c r="C74" s="7">
        <f t="shared" si="8"/>
        <v>0</v>
      </c>
      <c r="D74" s="105">
        <f t="shared" si="9"/>
        <v>0</v>
      </c>
      <c r="G74" s="199"/>
      <c r="H74" s="7">
        <f t="shared" ref="H74:H102" si="10">IF(G74&gt;100000,100000,0)</f>
        <v>0</v>
      </c>
      <c r="I74" s="105">
        <f t="shared" ref="I74:I102" si="11">IF(H74=100000,G74-H74,0)</f>
        <v>0</v>
      </c>
    </row>
    <row r="75" spans="2:9" x14ac:dyDescent="0.35">
      <c r="B75" s="202"/>
      <c r="C75" s="7">
        <f t="shared" si="8"/>
        <v>0</v>
      </c>
      <c r="D75" s="105">
        <f t="shared" si="9"/>
        <v>0</v>
      </c>
      <c r="G75" s="199"/>
      <c r="H75" s="7">
        <f t="shared" si="10"/>
        <v>0</v>
      </c>
      <c r="I75" s="105">
        <f t="shared" si="11"/>
        <v>0</v>
      </c>
    </row>
    <row r="76" spans="2:9" x14ac:dyDescent="0.35">
      <c r="B76" s="202"/>
      <c r="C76" s="7">
        <f t="shared" si="8"/>
        <v>0</v>
      </c>
      <c r="D76" s="105">
        <f t="shared" si="9"/>
        <v>0</v>
      </c>
      <c r="G76" s="199"/>
      <c r="H76" s="7">
        <f t="shared" si="10"/>
        <v>0</v>
      </c>
      <c r="I76" s="105">
        <f t="shared" si="11"/>
        <v>0</v>
      </c>
    </row>
    <row r="77" spans="2:9" x14ac:dyDescent="0.35">
      <c r="B77" s="202"/>
      <c r="C77" s="7">
        <f t="shared" si="8"/>
        <v>0</v>
      </c>
      <c r="D77" s="105">
        <f t="shared" si="9"/>
        <v>0</v>
      </c>
      <c r="G77" s="199"/>
      <c r="H77" s="7">
        <f t="shared" si="10"/>
        <v>0</v>
      </c>
      <c r="I77" s="105">
        <f t="shared" si="11"/>
        <v>0</v>
      </c>
    </row>
    <row r="78" spans="2:9" x14ac:dyDescent="0.35">
      <c r="B78" s="202"/>
      <c r="C78" s="7">
        <f t="shared" si="8"/>
        <v>0</v>
      </c>
      <c r="D78" s="105">
        <f t="shared" si="9"/>
        <v>0</v>
      </c>
      <c r="G78" s="199"/>
      <c r="H78" s="7">
        <f t="shared" si="10"/>
        <v>0</v>
      </c>
      <c r="I78" s="105">
        <f t="shared" si="11"/>
        <v>0</v>
      </c>
    </row>
    <row r="79" spans="2:9" x14ac:dyDescent="0.35">
      <c r="B79" s="202"/>
      <c r="C79" s="7">
        <f t="shared" si="8"/>
        <v>0</v>
      </c>
      <c r="D79" s="105">
        <f t="shared" si="9"/>
        <v>0</v>
      </c>
      <c r="G79" s="199"/>
      <c r="H79" s="7">
        <f t="shared" si="10"/>
        <v>0</v>
      </c>
      <c r="I79" s="105">
        <f t="shared" si="11"/>
        <v>0</v>
      </c>
    </row>
    <row r="80" spans="2:9" x14ac:dyDescent="0.35">
      <c r="B80" s="202"/>
      <c r="C80" s="7">
        <f t="shared" si="8"/>
        <v>0</v>
      </c>
      <c r="D80" s="105">
        <f t="shared" si="9"/>
        <v>0</v>
      </c>
      <c r="G80" s="199"/>
      <c r="H80" s="7">
        <f t="shared" si="10"/>
        <v>0</v>
      </c>
      <c r="I80" s="105">
        <f t="shared" si="11"/>
        <v>0</v>
      </c>
    </row>
    <row r="81" spans="2:9" x14ac:dyDescent="0.35">
      <c r="B81" s="202"/>
      <c r="C81" s="7">
        <f t="shared" si="8"/>
        <v>0</v>
      </c>
      <c r="D81" s="105">
        <f t="shared" si="9"/>
        <v>0</v>
      </c>
      <c r="G81" s="199"/>
      <c r="H81" s="7">
        <f t="shared" si="10"/>
        <v>0</v>
      </c>
      <c r="I81" s="105">
        <f t="shared" si="11"/>
        <v>0</v>
      </c>
    </row>
    <row r="82" spans="2:9" x14ac:dyDescent="0.35">
      <c r="B82" s="202"/>
      <c r="C82" s="7">
        <f t="shared" si="8"/>
        <v>0</v>
      </c>
      <c r="D82" s="105">
        <f t="shared" si="9"/>
        <v>0</v>
      </c>
      <c r="G82" s="199"/>
      <c r="H82" s="7">
        <f t="shared" si="10"/>
        <v>0</v>
      </c>
      <c r="I82" s="105">
        <f t="shared" si="11"/>
        <v>0</v>
      </c>
    </row>
    <row r="83" spans="2:9" x14ac:dyDescent="0.35">
      <c r="B83" s="202"/>
      <c r="C83" s="7">
        <f t="shared" si="8"/>
        <v>0</v>
      </c>
      <c r="D83" s="105">
        <f t="shared" si="9"/>
        <v>0</v>
      </c>
      <c r="G83" s="199"/>
      <c r="H83" s="7">
        <f t="shared" si="10"/>
        <v>0</v>
      </c>
      <c r="I83" s="105">
        <f t="shared" si="11"/>
        <v>0</v>
      </c>
    </row>
    <row r="84" spans="2:9" x14ac:dyDescent="0.35">
      <c r="B84" s="202"/>
      <c r="C84" s="7">
        <f t="shared" si="8"/>
        <v>0</v>
      </c>
      <c r="D84" s="105">
        <f t="shared" si="9"/>
        <v>0</v>
      </c>
      <c r="G84" s="199"/>
      <c r="H84" s="7">
        <f t="shared" si="10"/>
        <v>0</v>
      </c>
      <c r="I84" s="105">
        <f t="shared" si="11"/>
        <v>0</v>
      </c>
    </row>
    <row r="85" spans="2:9" x14ac:dyDescent="0.35">
      <c r="B85" s="202"/>
      <c r="C85" s="7">
        <f t="shared" si="8"/>
        <v>0</v>
      </c>
      <c r="D85" s="105">
        <f t="shared" si="9"/>
        <v>0</v>
      </c>
      <c r="G85" s="199"/>
      <c r="H85" s="7">
        <f t="shared" si="10"/>
        <v>0</v>
      </c>
      <c r="I85" s="105">
        <f t="shared" si="11"/>
        <v>0</v>
      </c>
    </row>
    <row r="86" spans="2:9" x14ac:dyDescent="0.35">
      <c r="B86" s="202"/>
      <c r="C86" s="7">
        <f t="shared" si="8"/>
        <v>0</v>
      </c>
      <c r="D86" s="105">
        <f t="shared" si="9"/>
        <v>0</v>
      </c>
      <c r="G86" s="199"/>
      <c r="H86" s="7">
        <f t="shared" si="10"/>
        <v>0</v>
      </c>
      <c r="I86" s="105">
        <f t="shared" si="11"/>
        <v>0</v>
      </c>
    </row>
    <row r="87" spans="2:9" x14ac:dyDescent="0.35">
      <c r="B87" s="202"/>
      <c r="C87" s="7">
        <f t="shared" si="8"/>
        <v>0</v>
      </c>
      <c r="D87" s="105">
        <f t="shared" si="9"/>
        <v>0</v>
      </c>
      <c r="G87" s="199"/>
      <c r="H87" s="7">
        <f t="shared" si="10"/>
        <v>0</v>
      </c>
      <c r="I87" s="105">
        <f t="shared" si="11"/>
        <v>0</v>
      </c>
    </row>
    <row r="88" spans="2:9" x14ac:dyDescent="0.35">
      <c r="B88" s="202"/>
      <c r="C88" s="7">
        <f t="shared" si="8"/>
        <v>0</v>
      </c>
      <c r="D88" s="105">
        <f t="shared" si="9"/>
        <v>0</v>
      </c>
      <c r="G88" s="199"/>
      <c r="H88" s="7">
        <f t="shared" si="10"/>
        <v>0</v>
      </c>
      <c r="I88" s="105">
        <f t="shared" si="11"/>
        <v>0</v>
      </c>
    </row>
    <row r="89" spans="2:9" x14ac:dyDescent="0.35">
      <c r="B89" s="202"/>
      <c r="C89" s="7">
        <f t="shared" si="8"/>
        <v>0</v>
      </c>
      <c r="D89" s="105">
        <f t="shared" si="9"/>
        <v>0</v>
      </c>
      <c r="G89" s="199"/>
      <c r="H89" s="7">
        <f t="shared" si="10"/>
        <v>0</v>
      </c>
      <c r="I89" s="105">
        <f t="shared" si="11"/>
        <v>0</v>
      </c>
    </row>
    <row r="90" spans="2:9" x14ac:dyDescent="0.35">
      <c r="B90" s="202"/>
      <c r="C90" s="7">
        <f t="shared" si="8"/>
        <v>0</v>
      </c>
      <c r="D90" s="105">
        <f t="shared" si="9"/>
        <v>0</v>
      </c>
      <c r="G90" s="199"/>
      <c r="H90" s="7">
        <f t="shared" si="10"/>
        <v>0</v>
      </c>
      <c r="I90" s="105">
        <f t="shared" si="11"/>
        <v>0</v>
      </c>
    </row>
    <row r="91" spans="2:9" x14ac:dyDescent="0.35">
      <c r="B91" s="202"/>
      <c r="C91" s="7">
        <f t="shared" si="8"/>
        <v>0</v>
      </c>
      <c r="D91" s="105">
        <f t="shared" si="9"/>
        <v>0</v>
      </c>
      <c r="G91" s="199"/>
      <c r="H91" s="7">
        <f t="shared" si="10"/>
        <v>0</v>
      </c>
      <c r="I91" s="105">
        <f t="shared" si="11"/>
        <v>0</v>
      </c>
    </row>
    <row r="92" spans="2:9" x14ac:dyDescent="0.35">
      <c r="B92" s="202"/>
      <c r="C92" s="7">
        <f t="shared" si="8"/>
        <v>0</v>
      </c>
      <c r="D92" s="105">
        <f t="shared" si="9"/>
        <v>0</v>
      </c>
      <c r="G92" s="199"/>
      <c r="H92" s="7">
        <f t="shared" si="10"/>
        <v>0</v>
      </c>
      <c r="I92" s="105">
        <f t="shared" si="11"/>
        <v>0</v>
      </c>
    </row>
    <row r="93" spans="2:9" x14ac:dyDescent="0.35">
      <c r="B93" s="202"/>
      <c r="C93" s="7">
        <f t="shared" si="8"/>
        <v>0</v>
      </c>
      <c r="D93" s="105">
        <f t="shared" si="9"/>
        <v>0</v>
      </c>
      <c r="G93" s="199"/>
      <c r="H93" s="7">
        <f t="shared" si="10"/>
        <v>0</v>
      </c>
      <c r="I93" s="105">
        <f t="shared" si="11"/>
        <v>0</v>
      </c>
    </row>
    <row r="94" spans="2:9" x14ac:dyDescent="0.35">
      <c r="B94" s="202"/>
      <c r="C94" s="7">
        <f t="shared" si="8"/>
        <v>0</v>
      </c>
      <c r="D94" s="105">
        <f t="shared" si="9"/>
        <v>0</v>
      </c>
      <c r="G94" s="199"/>
      <c r="H94" s="7">
        <f t="shared" si="10"/>
        <v>0</v>
      </c>
      <c r="I94" s="105">
        <f t="shared" si="11"/>
        <v>0</v>
      </c>
    </row>
    <row r="95" spans="2:9" x14ac:dyDescent="0.35">
      <c r="B95" s="202"/>
      <c r="C95" s="7">
        <f t="shared" si="8"/>
        <v>0</v>
      </c>
      <c r="D95" s="105">
        <f t="shared" si="9"/>
        <v>0</v>
      </c>
      <c r="G95" s="199"/>
      <c r="H95" s="7">
        <f t="shared" si="10"/>
        <v>0</v>
      </c>
      <c r="I95" s="105">
        <f t="shared" si="11"/>
        <v>0</v>
      </c>
    </row>
    <row r="96" spans="2:9" x14ac:dyDescent="0.35">
      <c r="B96" s="202"/>
      <c r="C96" s="7">
        <f t="shared" si="8"/>
        <v>0</v>
      </c>
      <c r="D96" s="105">
        <f t="shared" si="9"/>
        <v>0</v>
      </c>
      <c r="G96" s="199"/>
      <c r="H96" s="7">
        <f t="shared" si="10"/>
        <v>0</v>
      </c>
      <c r="I96" s="105">
        <f t="shared" si="11"/>
        <v>0</v>
      </c>
    </row>
    <row r="97" spans="2:9" x14ac:dyDescent="0.35">
      <c r="B97" s="202"/>
      <c r="C97" s="7">
        <f t="shared" si="8"/>
        <v>0</v>
      </c>
      <c r="D97" s="105">
        <f t="shared" si="9"/>
        <v>0</v>
      </c>
      <c r="G97" s="199"/>
      <c r="H97" s="7">
        <f t="shared" si="10"/>
        <v>0</v>
      </c>
      <c r="I97" s="105">
        <f t="shared" si="11"/>
        <v>0</v>
      </c>
    </row>
    <row r="98" spans="2:9" x14ac:dyDescent="0.35">
      <c r="B98" s="202"/>
      <c r="C98" s="7">
        <f t="shared" si="8"/>
        <v>0</v>
      </c>
      <c r="D98" s="105">
        <f t="shared" si="9"/>
        <v>0</v>
      </c>
      <c r="G98" s="199"/>
      <c r="H98" s="7">
        <f t="shared" si="10"/>
        <v>0</v>
      </c>
      <c r="I98" s="105">
        <f t="shared" si="11"/>
        <v>0</v>
      </c>
    </row>
    <row r="99" spans="2:9" x14ac:dyDescent="0.35">
      <c r="B99" s="202"/>
      <c r="C99" s="7">
        <f t="shared" si="8"/>
        <v>0</v>
      </c>
      <c r="D99" s="105">
        <f t="shared" si="9"/>
        <v>0</v>
      </c>
      <c r="G99" s="199"/>
      <c r="H99" s="7">
        <f t="shared" si="10"/>
        <v>0</v>
      </c>
      <c r="I99" s="105">
        <f t="shared" si="11"/>
        <v>0</v>
      </c>
    </row>
    <row r="100" spans="2:9" x14ac:dyDescent="0.35">
      <c r="B100" s="202"/>
      <c r="C100" s="7">
        <f t="shared" si="8"/>
        <v>0</v>
      </c>
      <c r="D100" s="105">
        <f t="shared" si="9"/>
        <v>0</v>
      </c>
      <c r="G100" s="199"/>
      <c r="H100" s="7">
        <f t="shared" si="10"/>
        <v>0</v>
      </c>
      <c r="I100" s="105">
        <f t="shared" si="11"/>
        <v>0</v>
      </c>
    </row>
    <row r="101" spans="2:9" x14ac:dyDescent="0.35">
      <c r="B101" s="202"/>
      <c r="C101" s="7">
        <f t="shared" si="8"/>
        <v>0</v>
      </c>
      <c r="D101" s="105">
        <f t="shared" si="9"/>
        <v>0</v>
      </c>
      <c r="G101" s="199"/>
      <c r="H101" s="7">
        <f t="shared" si="10"/>
        <v>0</v>
      </c>
      <c r="I101" s="105">
        <f t="shared" si="11"/>
        <v>0</v>
      </c>
    </row>
    <row r="102" spans="2:9" x14ac:dyDescent="0.35">
      <c r="B102" s="202"/>
      <c r="C102" s="7">
        <f t="shared" si="8"/>
        <v>0</v>
      </c>
      <c r="D102" s="105">
        <f t="shared" si="9"/>
        <v>0</v>
      </c>
      <c r="G102" s="199"/>
      <c r="H102" s="7">
        <f t="shared" si="10"/>
        <v>0</v>
      </c>
      <c r="I102" s="105">
        <f t="shared" si="11"/>
        <v>0</v>
      </c>
    </row>
  </sheetData>
  <sheetProtection algorithmName="SHA-512" hashValue="fM3t3r5Yz1VZj8XacY4wtLUxwHe6tV4zyUZ9yih4omsR4mHWvnDyl+kYftq3wREltqhDbU3+0E5yhFet6EZAJw==" saltValue="unHGY/eS3+0/pYyYUhj2qg==" spinCount="100000" sheet="1" objects="1" scenarios="1" formatCells="0" formatColumns="0" formatRows="0" insertColumns="0" insertRows="0"/>
  <mergeCells count="3">
    <mergeCell ref="A1:D1"/>
    <mergeCell ref="A3:D3"/>
    <mergeCell ref="B2:D2"/>
  </mergeCells>
  <pageMargins left="0.7" right="0.7" top="0.75" bottom="0.75"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Q37"/>
  <sheetViews>
    <sheetView showGridLines="0" view="pageBreakPreview" zoomScale="80" zoomScaleNormal="100" zoomScaleSheetLayoutView="80" workbookViewId="0">
      <selection activeCell="U18" sqref="U18"/>
    </sheetView>
  </sheetViews>
  <sheetFormatPr defaultRowHeight="14.5" x14ac:dyDescent="0.35"/>
  <cols>
    <col min="1" max="1" width="8.81640625" customWidth="1"/>
    <col min="5" max="5" width="30" customWidth="1"/>
    <col min="6" max="6" width="16.453125" customWidth="1"/>
    <col min="7" max="7" width="18.54296875" customWidth="1"/>
    <col min="8" max="8" width="23.453125" customWidth="1"/>
    <col min="9" max="9" width="0.54296875" style="46" customWidth="1"/>
    <col min="10" max="10" width="31.54296875" style="11" customWidth="1"/>
    <col min="11" max="11" width="0" hidden="1" customWidth="1"/>
  </cols>
  <sheetData>
    <row r="1" spans="1:17" ht="66" customHeight="1" thickBot="1" x14ac:dyDescent="0.7">
      <c r="A1" s="348" t="s">
        <v>47</v>
      </c>
      <c r="B1" s="273"/>
      <c r="C1" s="273"/>
      <c r="D1" s="273"/>
      <c r="E1" s="273"/>
      <c r="F1" s="273"/>
      <c r="G1" s="273"/>
      <c r="H1" s="274"/>
      <c r="I1" s="45"/>
      <c r="J1" s="41" t="s">
        <v>33</v>
      </c>
      <c r="K1" t="s">
        <v>97</v>
      </c>
    </row>
    <row r="2" spans="1:17" ht="4.5" customHeight="1" x14ac:dyDescent="0.35">
      <c r="A2" s="13"/>
      <c r="B2" s="25"/>
      <c r="C2" s="25"/>
      <c r="D2" s="25"/>
      <c r="E2" s="25"/>
      <c r="F2" s="25"/>
      <c r="G2" s="25"/>
      <c r="H2" s="25"/>
      <c r="J2" s="2"/>
      <c r="K2" t="s">
        <v>94</v>
      </c>
    </row>
    <row r="3" spans="1:17" ht="44.5" customHeight="1" thickBot="1" x14ac:dyDescent="0.6">
      <c r="A3" s="353" t="s">
        <v>70</v>
      </c>
      <c r="B3" s="353"/>
      <c r="C3" s="354"/>
      <c r="D3" s="354"/>
      <c r="E3" s="354"/>
      <c r="F3" s="354"/>
      <c r="G3" s="149" t="s">
        <v>112</v>
      </c>
      <c r="H3" s="192"/>
      <c r="J3" s="2"/>
    </row>
    <row r="4" spans="1:17" ht="36.75" customHeight="1" thickTop="1" thickBot="1" x14ac:dyDescent="0.55000000000000004">
      <c r="A4" s="329" t="s">
        <v>131</v>
      </c>
      <c r="B4" s="329"/>
      <c r="C4" s="329"/>
      <c r="D4" s="329"/>
      <c r="E4" s="329"/>
      <c r="F4" s="329"/>
      <c r="G4" s="329"/>
      <c r="H4" s="193"/>
      <c r="J4" s="150"/>
      <c r="L4" s="112"/>
    </row>
    <row r="5" spans="1:17" ht="38.25" customHeight="1" thickTop="1" x14ac:dyDescent="0.35">
      <c r="A5" s="332" t="s">
        <v>114</v>
      </c>
      <c r="B5" s="332"/>
      <c r="C5" s="332"/>
      <c r="D5" s="332"/>
      <c r="E5" s="332"/>
      <c r="F5" s="332"/>
      <c r="G5" s="332"/>
      <c r="H5" s="193"/>
      <c r="J5" s="2"/>
    </row>
    <row r="6" spans="1:17" ht="38.25" customHeight="1" x14ac:dyDescent="0.5">
      <c r="A6" s="286" t="str">
        <f>IF(AND(H5="Yes",H4="No"),"YOU DO NOT NEED TO COMPLETE THIS FORM","Complete this form &amp; the Short Form Partial &gt; $100K Wages Tab")</f>
        <v>Complete this form &amp; the Short Form Partial &gt; $100K Wages Tab</v>
      </c>
      <c r="B6" s="286"/>
      <c r="C6" s="286"/>
      <c r="D6" s="286"/>
      <c r="E6" s="286"/>
      <c r="F6" s="286"/>
      <c r="G6" s="286"/>
      <c r="H6" s="287"/>
      <c r="J6" s="2"/>
    </row>
    <row r="7" spans="1:17" ht="46.5" customHeight="1" x14ac:dyDescent="0.55000000000000004">
      <c r="A7" s="275" t="s">
        <v>32</v>
      </c>
      <c r="B7" s="275"/>
      <c r="C7" s="275"/>
      <c r="D7" s="275"/>
      <c r="E7" s="275"/>
      <c r="F7" s="275"/>
      <c r="G7" s="275"/>
      <c r="H7" s="330"/>
      <c r="J7" s="69"/>
    </row>
    <row r="8" spans="1:17" ht="21.75" customHeight="1" x14ac:dyDescent="0.45">
      <c r="A8" s="277" t="s">
        <v>40</v>
      </c>
      <c r="B8" s="277"/>
      <c r="C8" s="277"/>
      <c r="D8" s="277"/>
      <c r="E8" s="277"/>
      <c r="F8" s="277"/>
      <c r="G8" s="277"/>
      <c r="H8" s="277"/>
      <c r="I8" s="47"/>
      <c r="J8" s="277"/>
      <c r="K8" s="277"/>
      <c r="L8" s="277"/>
      <c r="M8" s="277"/>
      <c r="N8" s="277"/>
      <c r="O8" s="277"/>
      <c r="P8" s="277"/>
      <c r="Q8" s="277"/>
    </row>
    <row r="9" spans="1:17" ht="8.25" customHeight="1" x14ac:dyDescent="0.35">
      <c r="A9" s="281"/>
      <c r="B9" s="282"/>
      <c r="C9" s="282"/>
      <c r="D9" s="282"/>
      <c r="E9" s="282"/>
      <c r="F9" s="282"/>
      <c r="G9" s="282"/>
      <c r="H9" s="283"/>
      <c r="J9" s="2"/>
    </row>
    <row r="10" spans="1:17" ht="22.5" customHeight="1" x14ac:dyDescent="0.45">
      <c r="A10" s="253" t="s">
        <v>39</v>
      </c>
      <c r="B10" s="253"/>
      <c r="C10" s="253"/>
      <c r="D10" s="253"/>
      <c r="E10" s="253"/>
      <c r="F10" s="253"/>
      <c r="G10" s="253"/>
      <c r="H10" s="253"/>
      <c r="I10" s="48"/>
      <c r="J10" s="32"/>
    </row>
    <row r="11" spans="1:17" ht="15.75" customHeight="1" x14ac:dyDescent="0.45">
      <c r="A11" s="355"/>
      <c r="B11" s="356"/>
      <c r="C11" s="356"/>
      <c r="D11" s="356"/>
      <c r="E11" s="357"/>
      <c r="F11" s="30" t="s">
        <v>13</v>
      </c>
      <c r="G11" s="31" t="s">
        <v>14</v>
      </c>
      <c r="H11" s="35" t="s">
        <v>16</v>
      </c>
    </row>
    <row r="12" spans="1:17" ht="15.5" x14ac:dyDescent="0.35">
      <c r="A12" s="338" t="s">
        <v>19</v>
      </c>
      <c r="B12" s="338"/>
      <c r="C12" s="338"/>
      <c r="D12" s="338"/>
      <c r="E12" s="338"/>
      <c r="F12" s="20"/>
      <c r="G12" s="21"/>
      <c r="H12" s="36"/>
      <c r="J12" s="2"/>
    </row>
    <row r="13" spans="1:17" ht="15.5" x14ac:dyDescent="0.35">
      <c r="A13" s="328" t="s">
        <v>18</v>
      </c>
      <c r="B13" s="328"/>
      <c r="C13" s="328"/>
      <c r="D13" s="328"/>
      <c r="E13" s="328"/>
      <c r="F13" s="64"/>
      <c r="G13" s="65"/>
      <c r="H13" s="138"/>
      <c r="J13" s="68" t="s">
        <v>1</v>
      </c>
    </row>
    <row r="14" spans="1:17" ht="57" customHeight="1" x14ac:dyDescent="0.35">
      <c r="A14" s="358" t="s">
        <v>151</v>
      </c>
      <c r="B14" s="358"/>
      <c r="C14" s="358"/>
      <c r="D14" s="358"/>
      <c r="E14" s="358"/>
      <c r="F14" s="66"/>
      <c r="G14" s="67"/>
      <c r="H14" s="37">
        <f t="shared" ref="H14" si="0">+F14+G14</f>
        <v>0</v>
      </c>
      <c r="J14" s="2" t="s">
        <v>154</v>
      </c>
    </row>
    <row r="15" spans="1:17" ht="15.5" x14ac:dyDescent="0.35">
      <c r="A15" s="339" t="s">
        <v>15</v>
      </c>
      <c r="B15" s="339"/>
      <c r="C15" s="339"/>
      <c r="D15" s="339"/>
      <c r="E15" s="339"/>
      <c r="F15" s="15">
        <f>SUM(F13:F14)</f>
        <v>0</v>
      </c>
      <c r="G15" s="15">
        <f>SUM(G13:G14)</f>
        <v>0</v>
      </c>
      <c r="H15" s="38">
        <f>SUM(H13:H14)</f>
        <v>0</v>
      </c>
      <c r="I15" s="48"/>
      <c r="J15" s="33"/>
    </row>
    <row r="16" spans="1:17" ht="53.25" customHeight="1" x14ac:dyDescent="0.35">
      <c r="A16" s="269" t="s">
        <v>53</v>
      </c>
      <c r="B16" s="270"/>
      <c r="C16" s="270"/>
      <c r="D16" s="270"/>
      <c r="E16" s="270"/>
      <c r="F16" s="270"/>
      <c r="G16" s="270"/>
      <c r="H16" s="271"/>
      <c r="I16" s="48"/>
      <c r="J16" s="29"/>
    </row>
    <row r="17" spans="1:10" ht="18.5" x14ac:dyDescent="0.45">
      <c r="A17" s="42"/>
      <c r="B17" s="43"/>
      <c r="C17" s="43"/>
      <c r="D17" s="43"/>
      <c r="E17" s="43"/>
      <c r="F17" s="30" t="s">
        <v>13</v>
      </c>
      <c r="G17" s="31" t="s">
        <v>14</v>
      </c>
      <c r="H17" s="35" t="s">
        <v>16</v>
      </c>
      <c r="J17" s="2"/>
    </row>
    <row r="18" spans="1:10" ht="24.65" customHeight="1" x14ac:dyDescent="0.35">
      <c r="A18" s="298" t="s">
        <v>144</v>
      </c>
      <c r="B18" s="299"/>
      <c r="C18" s="299"/>
      <c r="D18" s="299"/>
      <c r="E18" s="299"/>
      <c r="F18" s="299"/>
      <c r="G18" s="299"/>
      <c r="H18" s="300"/>
      <c r="J18" s="2"/>
    </row>
    <row r="19" spans="1:10" ht="15.75" customHeight="1" x14ac:dyDescent="0.35">
      <c r="A19" s="260" t="s">
        <v>18</v>
      </c>
      <c r="B19" s="261"/>
      <c r="C19" s="261"/>
      <c r="D19" s="261"/>
      <c r="E19" s="261"/>
      <c r="F19" s="189">
        <f>'Short Form Partial &gt;$100K wages'!C5</f>
        <v>0</v>
      </c>
      <c r="G19" s="189">
        <f>'Short Form Partial &gt;$100K wages'!F5</f>
        <v>0</v>
      </c>
      <c r="H19" s="139">
        <f>+F19+G19</f>
        <v>0</v>
      </c>
      <c r="J19" s="68" t="s">
        <v>1</v>
      </c>
    </row>
    <row r="20" spans="1:10" ht="24" customHeight="1" x14ac:dyDescent="0.35">
      <c r="A20" s="260" t="s">
        <v>155</v>
      </c>
      <c r="B20" s="261"/>
      <c r="C20" s="261"/>
      <c r="D20" s="261"/>
      <c r="E20" s="261"/>
      <c r="F20" s="190">
        <f>'Short Form Partial &gt;$100K wages'!L5</f>
        <v>0</v>
      </c>
      <c r="G20" s="191">
        <f>'Short Form Partial &gt;$100K wages'!O5</f>
        <v>0</v>
      </c>
      <c r="H20" s="39">
        <f>+F20+G20</f>
        <v>0</v>
      </c>
      <c r="J20" s="2" t="s">
        <v>154</v>
      </c>
    </row>
    <row r="21" spans="1:10" ht="15.5" x14ac:dyDescent="0.35">
      <c r="A21" s="339" t="s">
        <v>25</v>
      </c>
      <c r="B21" s="339"/>
      <c r="C21" s="339"/>
      <c r="D21" s="339"/>
      <c r="E21" s="339"/>
      <c r="F21" s="15">
        <f>SUM(F19:F20)</f>
        <v>0</v>
      </c>
      <c r="G21" s="15">
        <f>SUM(G19:G20)</f>
        <v>0</v>
      </c>
      <c r="H21" s="38">
        <f>SUM(H19:H20)</f>
        <v>0</v>
      </c>
      <c r="J21" s="2"/>
    </row>
    <row r="22" spans="1:10" ht="15.75" customHeight="1" x14ac:dyDescent="0.35">
      <c r="A22" s="293" t="s">
        <v>80</v>
      </c>
      <c r="B22" s="294"/>
      <c r="C22" s="294"/>
      <c r="D22" s="294"/>
      <c r="E22" s="294"/>
      <c r="F22" s="63">
        <f>'Short Form Partial &gt;$100K wages'!E5</f>
        <v>0</v>
      </c>
      <c r="G22" s="63">
        <f>'Short Form Partial &gt;$100K wages'!H5</f>
        <v>0</v>
      </c>
      <c r="H22" s="38">
        <f>+F22+G22</f>
        <v>0</v>
      </c>
      <c r="J22" s="2"/>
    </row>
    <row r="23" spans="1:10" ht="15.75" customHeight="1" x14ac:dyDescent="0.35">
      <c r="A23" s="293" t="s">
        <v>79</v>
      </c>
      <c r="B23" s="294"/>
      <c r="C23" s="294"/>
      <c r="D23" s="294"/>
      <c r="E23" s="294"/>
      <c r="F23" s="63">
        <f>'Short Form Partial &gt;$100K wages'!N5</f>
        <v>0</v>
      </c>
      <c r="G23" s="126">
        <f>'Short Form Partial &gt;$100K wages'!Q5</f>
        <v>0</v>
      </c>
      <c r="H23" s="38">
        <f>+F23+G23</f>
        <v>0</v>
      </c>
      <c r="J23" s="2"/>
    </row>
    <row r="24" spans="1:10" ht="15.5" x14ac:dyDescent="0.35">
      <c r="A24" s="340" t="s">
        <v>26</v>
      </c>
      <c r="B24" s="341"/>
      <c r="C24" s="341"/>
      <c r="D24" s="341"/>
      <c r="E24" s="341"/>
      <c r="F24" s="342"/>
      <c r="G24" s="23"/>
      <c r="H24" s="38">
        <f>+H15-H22-H23</f>
        <v>0</v>
      </c>
      <c r="J24" s="2"/>
    </row>
    <row r="25" spans="1:10" ht="15.75" customHeight="1" x14ac:dyDescent="0.45">
      <c r="A25" s="303" t="s">
        <v>28</v>
      </c>
      <c r="B25" s="304"/>
      <c r="C25" s="304"/>
      <c r="D25" s="304"/>
      <c r="E25" s="304"/>
      <c r="F25" s="304"/>
      <c r="G25" s="305"/>
      <c r="H25" s="40">
        <f>H24</f>
        <v>0</v>
      </c>
      <c r="J25" s="34"/>
    </row>
    <row r="26" spans="1:10" ht="19.5" customHeight="1" x14ac:dyDescent="0.45">
      <c r="A26" s="317" t="s">
        <v>132</v>
      </c>
      <c r="B26" s="317"/>
      <c r="C26" s="317"/>
      <c r="D26" s="317"/>
      <c r="E26" s="317"/>
      <c r="F26" s="317"/>
      <c r="G26" s="317"/>
      <c r="H26" s="317"/>
      <c r="I26" s="47"/>
      <c r="J26" s="50"/>
    </row>
    <row r="27" spans="1:10" ht="44.25" customHeight="1" x14ac:dyDescent="0.35">
      <c r="A27" s="312" t="s">
        <v>27</v>
      </c>
      <c r="B27" s="313"/>
      <c r="C27" s="313"/>
      <c r="D27" s="313"/>
      <c r="E27" s="313"/>
      <c r="F27" s="314"/>
      <c r="G27" s="315"/>
      <c r="H27" s="316"/>
      <c r="I27" s="47"/>
      <c r="J27" s="44" t="s">
        <v>5</v>
      </c>
    </row>
    <row r="28" spans="1:10" x14ac:dyDescent="0.35">
      <c r="A28" s="325"/>
      <c r="B28" s="325"/>
      <c r="C28" s="325"/>
      <c r="D28" s="325"/>
      <c r="E28" s="325"/>
      <c r="F28" s="325"/>
      <c r="G28" s="325"/>
      <c r="H28" s="325"/>
    </row>
    <row r="29" spans="1:10" ht="17.25" customHeight="1" x14ac:dyDescent="0.45">
      <c r="A29" s="317" t="s">
        <v>133</v>
      </c>
      <c r="B29" s="317"/>
      <c r="C29" s="317"/>
      <c r="D29" s="317"/>
      <c r="E29" s="317"/>
      <c r="F29" s="317"/>
      <c r="G29" s="317"/>
      <c r="H29" s="317"/>
    </row>
    <row r="30" spans="1:10" ht="29.25" customHeight="1" x14ac:dyDescent="0.35">
      <c r="A30" s="312" t="s">
        <v>4</v>
      </c>
      <c r="B30" s="313"/>
      <c r="C30" s="313"/>
      <c r="D30" s="313"/>
      <c r="E30" s="313"/>
      <c r="F30" s="313"/>
      <c r="G30" s="313"/>
      <c r="H30" s="314"/>
      <c r="I30" s="47"/>
      <c r="J30" s="310" t="s">
        <v>20</v>
      </c>
    </row>
    <row r="31" spans="1:10" ht="33" customHeight="1" x14ac:dyDescent="0.35">
      <c r="A31" s="312" t="s">
        <v>0</v>
      </c>
      <c r="B31" s="313"/>
      <c r="C31" s="313"/>
      <c r="D31" s="313"/>
      <c r="E31" s="313"/>
      <c r="F31" s="314"/>
      <c r="G31" s="315">
        <v>0</v>
      </c>
      <c r="H31" s="316"/>
      <c r="I31" s="47"/>
      <c r="J31" s="311"/>
    </row>
    <row r="32" spans="1:10" ht="15" thickBot="1" x14ac:dyDescent="0.4">
      <c r="A32" s="322"/>
      <c r="B32" s="322"/>
      <c r="C32" s="322"/>
      <c r="D32" s="322"/>
      <c r="E32" s="322"/>
      <c r="F32" s="322"/>
      <c r="G32" s="322"/>
      <c r="H32" s="322"/>
    </row>
    <row r="33" spans="1:10" ht="19.5" customHeight="1" thickBot="1" x14ac:dyDescent="0.65">
      <c r="A33" s="323" t="s">
        <v>3</v>
      </c>
      <c r="B33" s="324"/>
      <c r="C33" s="324"/>
      <c r="D33" s="324"/>
      <c r="E33" s="324"/>
      <c r="F33" s="324"/>
      <c r="G33" s="324"/>
      <c r="H33" s="324"/>
      <c r="I33" s="107"/>
      <c r="J33" s="59"/>
    </row>
    <row r="34" spans="1:10" ht="19.5" customHeight="1" x14ac:dyDescent="0.6">
      <c r="A34" s="123" t="s">
        <v>73</v>
      </c>
      <c r="B34" s="123"/>
      <c r="C34" s="123"/>
      <c r="D34" s="123"/>
      <c r="E34" s="123"/>
      <c r="F34" s="123"/>
      <c r="G34" s="123"/>
      <c r="H34" s="124">
        <f>+(H25-G27-G31)/2</f>
        <v>0</v>
      </c>
      <c r="I34" s="53"/>
      <c r="J34" s="108"/>
    </row>
    <row r="35" spans="1:10" ht="21" x14ac:dyDescent="0.5">
      <c r="A35" s="54" t="s">
        <v>34</v>
      </c>
      <c r="B35" s="55"/>
      <c r="C35" s="55"/>
      <c r="D35" s="55"/>
      <c r="E35" s="55"/>
      <c r="F35" s="55"/>
      <c r="G35" s="55"/>
      <c r="H35" s="56" t="str">
        <f>IF(H5="Yes","$10,000,000.00","$2,000,000.00")</f>
        <v>$2,000,000.00</v>
      </c>
      <c r="I35" s="53"/>
      <c r="J35" s="52"/>
    </row>
    <row r="36" spans="1:10" ht="21" x14ac:dyDescent="0.5">
      <c r="A36" s="57" t="s">
        <v>35</v>
      </c>
      <c r="B36" s="55"/>
      <c r="C36" s="55"/>
      <c r="D36" s="55"/>
      <c r="E36" s="55"/>
      <c r="F36" s="55"/>
      <c r="G36" s="55"/>
      <c r="H36" s="60">
        <f>IF(AND(H3=72,H4= "No"), (H25-G27-G31)/2*3.5, (H25-G27-G31)/2*2.5)</f>
        <v>0</v>
      </c>
      <c r="I36" s="53"/>
      <c r="J36" s="52"/>
    </row>
    <row r="37" spans="1:10" ht="23.5" x14ac:dyDescent="0.55000000000000004">
      <c r="A37" s="61" t="s">
        <v>36</v>
      </c>
      <c r="B37" s="55"/>
      <c r="C37" s="55"/>
      <c r="D37" s="55"/>
      <c r="E37" s="55"/>
      <c r="F37" s="55"/>
      <c r="G37" s="55"/>
      <c r="H37" s="58">
        <f>IF(H36&gt;H35,H35,H36)</f>
        <v>0</v>
      </c>
      <c r="I37" s="53"/>
      <c r="J37" s="52"/>
    </row>
  </sheetData>
  <sheetProtection algorithmName="SHA-512" hashValue="aReAo9yvupwwFRwNTz02ppn0bK0vzQwzZ2p0wJw9RYXNTH1n4S5KegMrvHztT/1wQke8FvK62Zgv8BzWK6ENRw==" saltValue="DkL0PzYgzhVgr1vZkxPI6w==" spinCount="100000" sheet="1" objects="1" scenarios="1" formatCells="0" formatColumns="0" formatRows="0" insertColumns="0" insertRows="0"/>
  <protectedRanges>
    <protectedRange sqref="G31" name="Range11"/>
    <protectedRange sqref="G27" name="Range10"/>
    <protectedRange sqref="F13:G14" name="Section 1B"/>
    <protectedRange sqref="F19:G20" name="Section 1B2"/>
  </protectedRanges>
  <mergeCells count="36">
    <mergeCell ref="A32:H32"/>
    <mergeCell ref="A33:H33"/>
    <mergeCell ref="A27:F27"/>
    <mergeCell ref="G27:H27"/>
    <mergeCell ref="A28:H28"/>
    <mergeCell ref="A29:H29"/>
    <mergeCell ref="A30:H30"/>
    <mergeCell ref="J30:J31"/>
    <mergeCell ref="A31:F31"/>
    <mergeCell ref="G31:H31"/>
    <mergeCell ref="A25:G25"/>
    <mergeCell ref="A26:H26"/>
    <mergeCell ref="A21:E21"/>
    <mergeCell ref="A22:E22"/>
    <mergeCell ref="A24:F24"/>
    <mergeCell ref="A14:E14"/>
    <mergeCell ref="A15:E15"/>
    <mergeCell ref="A16:H16"/>
    <mergeCell ref="A19:E19"/>
    <mergeCell ref="A23:E23"/>
    <mergeCell ref="A11:E11"/>
    <mergeCell ref="A12:E12"/>
    <mergeCell ref="A13:E13"/>
    <mergeCell ref="A10:H10"/>
    <mergeCell ref="A20:E20"/>
    <mergeCell ref="A18:H18"/>
    <mergeCell ref="A1:H1"/>
    <mergeCell ref="A7:H7"/>
    <mergeCell ref="A8:H8"/>
    <mergeCell ref="J8:Q8"/>
    <mergeCell ref="A9:H9"/>
    <mergeCell ref="A3:B3"/>
    <mergeCell ref="A5:G5"/>
    <mergeCell ref="A6:H6"/>
    <mergeCell ref="A4:G4"/>
    <mergeCell ref="C3:F3"/>
  </mergeCells>
  <conditionalFormatting sqref="A6:H6">
    <cfRule type="containsText" dxfId="2" priority="1" stopIfTrue="1" operator="containsText" text="Yes">
      <formula>NOT(ISERROR(SEARCH("Yes",A6)))</formula>
    </cfRule>
    <cfRule type="containsText" dxfId="1" priority="2" operator="containsText" text=" Do Not Need">
      <formula>NOT(ISERROR(SEARCH(" Do Not Need",A6)))</formula>
    </cfRule>
    <cfRule type="containsText" dxfId="0" priority="3" operator="containsText" text="Complete this form">
      <formula>NOT(ISERROR(SEARCH("Complete this form",A6)))</formula>
    </cfRule>
  </conditionalFormatting>
  <dataValidations disablePrompts="1" count="1">
    <dataValidation type="list" allowBlank="1" showInputMessage="1" showErrorMessage="1" sqref="H4:H5" xr:uid="{00000000-0002-0000-0B00-000000000000}">
      <formula1>$K$1:$K$2</formula1>
    </dataValidation>
  </dataValidations>
  <pageMargins left="0.7" right="0.7" top="0.75" bottom="0.75" header="0.3" footer="0.3"/>
  <pageSetup scale="57" orientation="portrait" r:id="rId1"/>
  <colBreaks count="1" manualBreakCount="1">
    <brk id="10"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R102"/>
  <sheetViews>
    <sheetView showGridLines="0" workbookViewId="0">
      <selection activeCell="G15" sqref="G15"/>
    </sheetView>
  </sheetViews>
  <sheetFormatPr defaultRowHeight="14.5" x14ac:dyDescent="0.35"/>
  <cols>
    <col min="1" max="1" width="7.81640625" customWidth="1"/>
    <col min="2" max="2" width="10.7265625" customWidth="1"/>
    <col min="3" max="3" width="15.54296875" customWidth="1"/>
    <col min="4" max="4" width="24.453125" customWidth="1"/>
    <col min="5" max="5" width="16.453125" customWidth="1"/>
    <col min="6" max="6" width="16.81640625" customWidth="1"/>
    <col min="7" max="7" width="14.1796875" style="5" customWidth="1"/>
    <col min="8" max="8" width="11" style="7" customWidth="1"/>
    <col min="9" max="9" width="12.54296875" customWidth="1"/>
    <col min="10" max="10" width="1.81640625" customWidth="1"/>
    <col min="11" max="11" width="12.26953125" customWidth="1"/>
    <col min="12" max="12" width="13" customWidth="1"/>
    <col min="13" max="13" width="8.7265625" customWidth="1"/>
    <col min="14" max="14" width="11" customWidth="1"/>
    <col min="15" max="15" width="12.54296875" customWidth="1"/>
    <col min="16" max="16" width="8.7265625" customWidth="1"/>
    <col min="17" max="17" width="0" style="21" hidden="1" customWidth="1"/>
    <col min="18" max="18" width="8.7265625" customWidth="1"/>
  </cols>
  <sheetData>
    <row r="1" spans="1:18" x14ac:dyDescent="0.35">
      <c r="A1" t="s">
        <v>70</v>
      </c>
      <c r="C1" s="120"/>
      <c r="D1" s="120"/>
      <c r="E1" s="120"/>
      <c r="F1" s="120"/>
      <c r="G1" s="121"/>
      <c r="I1" s="120"/>
    </row>
    <row r="2" spans="1:18" ht="27.75" customHeight="1" thickBot="1" x14ac:dyDescent="0.5">
      <c r="A2" s="359" t="s">
        <v>43</v>
      </c>
      <c r="B2" s="359"/>
      <c r="C2" s="359"/>
      <c r="D2" s="359"/>
      <c r="E2" s="359"/>
      <c r="F2" s="359"/>
      <c r="G2" s="359"/>
      <c r="H2" s="359"/>
      <c r="I2" s="359"/>
      <c r="J2" s="127"/>
      <c r="K2" s="127"/>
      <c r="L2" s="127"/>
      <c r="M2" s="127"/>
      <c r="N2" s="127"/>
      <c r="O2" s="127"/>
      <c r="P2" s="127"/>
      <c r="R2" s="127"/>
    </row>
    <row r="3" spans="1:18" ht="15.75" customHeight="1" thickBot="1" x14ac:dyDescent="0.4">
      <c r="A3" s="360" t="s">
        <v>66</v>
      </c>
      <c r="B3" s="360"/>
      <c r="C3" s="360"/>
      <c r="D3" s="360"/>
      <c r="E3" s="360"/>
      <c r="F3" s="360"/>
      <c r="G3" s="360"/>
      <c r="H3" s="360"/>
      <c r="I3" s="360"/>
    </row>
    <row r="4" spans="1:18" s="51" customFormat="1" ht="78" customHeight="1" thickBot="1" x14ac:dyDescent="0.4">
      <c r="A4" s="82"/>
      <c r="B4" s="75" t="s">
        <v>45</v>
      </c>
      <c r="C4" s="75" t="s">
        <v>49</v>
      </c>
      <c r="D4" s="75" t="s">
        <v>41</v>
      </c>
      <c r="E4" s="81" t="s">
        <v>56</v>
      </c>
      <c r="F4" s="75" t="s">
        <v>50</v>
      </c>
      <c r="G4" s="83" t="s">
        <v>41</v>
      </c>
      <c r="H4" s="204" t="s">
        <v>57</v>
      </c>
      <c r="I4" s="77" t="s">
        <v>55</v>
      </c>
      <c r="K4" s="75" t="s">
        <v>45</v>
      </c>
      <c r="L4" s="75" t="s">
        <v>89</v>
      </c>
      <c r="M4" s="75" t="s">
        <v>41</v>
      </c>
      <c r="N4" s="81" t="s">
        <v>56</v>
      </c>
      <c r="O4" s="75" t="s">
        <v>90</v>
      </c>
      <c r="P4" s="83" t="s">
        <v>41</v>
      </c>
      <c r="Q4" s="204" t="s">
        <v>57</v>
      </c>
      <c r="R4" s="77" t="s">
        <v>55</v>
      </c>
    </row>
    <row r="5" spans="1:18" ht="15" thickBot="1" x14ac:dyDescent="0.4">
      <c r="A5" s="78" t="s">
        <v>44</v>
      </c>
      <c r="B5" s="74">
        <f>COUNT(C6:C102)</f>
        <v>0</v>
      </c>
      <c r="C5" s="79">
        <f>SUM(C6:C102)</f>
        <v>0</v>
      </c>
      <c r="D5" s="79">
        <v>100000</v>
      </c>
      <c r="E5" s="79">
        <f>SUM(E6:E102)</f>
        <v>0</v>
      </c>
      <c r="F5" s="79">
        <f>SUM(F6:F102)</f>
        <v>0</v>
      </c>
      <c r="G5" s="79">
        <v>100000</v>
      </c>
      <c r="H5" s="205">
        <f>SUM(H6:H102)</f>
        <v>0</v>
      </c>
      <c r="I5" s="80">
        <f>SUM(I6:I102)</f>
        <v>0</v>
      </c>
      <c r="K5" s="74">
        <f>COUNT(L6:L102)</f>
        <v>0</v>
      </c>
      <c r="L5" s="79">
        <f>SUM(L6:L102)</f>
        <v>0</v>
      </c>
      <c r="M5" s="79">
        <v>100000</v>
      </c>
      <c r="N5" s="79">
        <f>SUM(N6:N102)</f>
        <v>0</v>
      </c>
      <c r="O5" s="79">
        <f>SUM(O6:O102)</f>
        <v>0</v>
      </c>
      <c r="P5" s="79">
        <v>100000</v>
      </c>
      <c r="Q5" s="205">
        <f>SUM(Q6:Q102)</f>
        <v>0</v>
      </c>
      <c r="R5" s="80">
        <f>SUM(R6:R102)</f>
        <v>0</v>
      </c>
    </row>
    <row r="6" spans="1:18" x14ac:dyDescent="0.35">
      <c r="B6" s="199"/>
      <c r="C6" s="199"/>
      <c r="D6" s="106">
        <f>IF(C6&gt;0,8333,0)</f>
        <v>0</v>
      </c>
      <c r="E6" s="106">
        <f>IF((C6-D6&gt;0),-(D6-C6),0)</f>
        <v>0</v>
      </c>
      <c r="F6" s="199"/>
      <c r="G6" s="5">
        <f>IF(F6&gt;0,8333,0)</f>
        <v>0</v>
      </c>
      <c r="H6" s="206">
        <f>IF((F6-G6&gt;0),-(G6-F6),0)</f>
        <v>0</v>
      </c>
      <c r="I6" s="73">
        <f>+E6+H6</f>
        <v>0</v>
      </c>
      <c r="K6" s="199"/>
      <c r="L6" s="199"/>
      <c r="M6" s="106">
        <f>IF(L6&gt;0,8333,0)</f>
        <v>0</v>
      </c>
      <c r="N6" s="106">
        <f>IF((L6-M6&gt;0),-(M6-L6),0)</f>
        <v>0</v>
      </c>
      <c r="O6" s="199"/>
      <c r="P6" s="5">
        <f>IF(O6&gt;0,8333,0)</f>
        <v>0</v>
      </c>
      <c r="Q6" s="206">
        <f>IF((O6-P6&gt;0),-(P6-O6),0)</f>
        <v>0</v>
      </c>
      <c r="R6" s="73">
        <f>+N6+Q6</f>
        <v>0</v>
      </c>
    </row>
    <row r="7" spans="1:18" x14ac:dyDescent="0.35">
      <c r="B7" s="199"/>
      <c r="C7" s="199"/>
      <c r="D7" s="106">
        <f t="shared" ref="D7:D16" si="0">IF(C7&gt;0,8333,0)</f>
        <v>0</v>
      </c>
      <c r="E7" s="106">
        <f t="shared" ref="E7:E70" si="1">IF((C7-D7&gt;0),-(D7-C7),0)</f>
        <v>0</v>
      </c>
      <c r="F7" s="199"/>
      <c r="G7" s="5">
        <f t="shared" ref="G7" si="2">IF(F7&gt;0,8333,0)</f>
        <v>0</v>
      </c>
      <c r="H7" s="206">
        <f t="shared" ref="H7:H70" si="3">IF((F7-G7&gt;0),-(G7-F7),0)</f>
        <v>0</v>
      </c>
      <c r="I7" s="73">
        <f t="shared" ref="I7:I70" si="4">+E7+H7</f>
        <v>0</v>
      </c>
      <c r="K7" s="199"/>
      <c r="L7" s="199"/>
      <c r="M7" s="106">
        <f t="shared" ref="M7" si="5">IF(L7&gt;0,8333,0)</f>
        <v>0</v>
      </c>
      <c r="N7" s="106">
        <f t="shared" ref="N7" si="6">IF((L7-M7&gt;0),-(M7-L7),0)</f>
        <v>0</v>
      </c>
      <c r="O7" s="199"/>
      <c r="P7" s="5">
        <f t="shared" ref="P7" si="7">IF(O7&gt;0,8333,0)</f>
        <v>0</v>
      </c>
      <c r="Q7" s="206">
        <f t="shared" ref="Q7" si="8">IF((O7-P7&gt;0),-(P7-O7),0)</f>
        <v>0</v>
      </c>
      <c r="R7" s="73">
        <f t="shared" ref="R7" si="9">+N7+Q7</f>
        <v>0</v>
      </c>
    </row>
    <row r="8" spans="1:18" x14ac:dyDescent="0.35">
      <c r="B8" s="199"/>
      <c r="C8" s="199"/>
      <c r="D8" s="106">
        <f t="shared" si="0"/>
        <v>0</v>
      </c>
      <c r="E8" s="106">
        <f t="shared" si="1"/>
        <v>0</v>
      </c>
      <c r="F8" s="199"/>
      <c r="G8" s="5">
        <f t="shared" ref="G8" si="10">IF(F8&gt;0,8333,0)</f>
        <v>0</v>
      </c>
      <c r="H8" s="206">
        <f t="shared" si="3"/>
        <v>0</v>
      </c>
      <c r="I8" s="73">
        <f t="shared" si="4"/>
        <v>0</v>
      </c>
      <c r="K8" s="199"/>
      <c r="L8" s="199"/>
      <c r="M8" s="106">
        <f t="shared" ref="M8:M71" si="11">IF(L8&gt;0,8333,0)</f>
        <v>0</v>
      </c>
      <c r="N8" s="106">
        <f t="shared" ref="N8:N71" si="12">IF((L8-M8&gt;0),-(M8-L8),0)</f>
        <v>0</v>
      </c>
      <c r="O8" s="199"/>
      <c r="P8" s="5">
        <f t="shared" ref="P8:P71" si="13">IF(O8&gt;0,8333,0)</f>
        <v>0</v>
      </c>
      <c r="Q8" s="206">
        <f t="shared" ref="Q8:Q71" si="14">IF((O8-P8&gt;0),-(P8-O8),0)</f>
        <v>0</v>
      </c>
      <c r="R8" s="73">
        <f t="shared" ref="R8:R71" si="15">+N8+Q8</f>
        <v>0</v>
      </c>
    </row>
    <row r="9" spans="1:18" x14ac:dyDescent="0.35">
      <c r="B9" s="199"/>
      <c r="C9" s="199"/>
      <c r="D9" s="106">
        <f t="shared" si="0"/>
        <v>0</v>
      </c>
      <c r="E9" s="106">
        <f t="shared" si="1"/>
        <v>0</v>
      </c>
      <c r="F9" s="199"/>
      <c r="G9" s="5">
        <f t="shared" ref="G9" si="16">IF(F9&gt;0,8333,0)</f>
        <v>0</v>
      </c>
      <c r="H9" s="206">
        <f t="shared" si="3"/>
        <v>0</v>
      </c>
      <c r="I9" s="73">
        <f t="shared" si="4"/>
        <v>0</v>
      </c>
      <c r="K9" s="199"/>
      <c r="L9" s="199"/>
      <c r="M9" s="106">
        <f t="shared" si="11"/>
        <v>0</v>
      </c>
      <c r="N9" s="106">
        <f t="shared" si="12"/>
        <v>0</v>
      </c>
      <c r="O9" s="199"/>
      <c r="P9" s="5">
        <f t="shared" si="13"/>
        <v>0</v>
      </c>
      <c r="Q9" s="206">
        <f t="shared" si="14"/>
        <v>0</v>
      </c>
      <c r="R9" s="73">
        <f t="shared" si="15"/>
        <v>0</v>
      </c>
    </row>
    <row r="10" spans="1:18" x14ac:dyDescent="0.35">
      <c r="B10" s="199"/>
      <c r="C10" s="199"/>
      <c r="D10" s="106">
        <f t="shared" si="0"/>
        <v>0</v>
      </c>
      <c r="E10" s="106">
        <f t="shared" si="1"/>
        <v>0</v>
      </c>
      <c r="F10" s="199"/>
      <c r="G10" s="5">
        <f t="shared" ref="G10" si="17">IF(F10&gt;0,8333,0)</f>
        <v>0</v>
      </c>
      <c r="H10" s="206">
        <f t="shared" si="3"/>
        <v>0</v>
      </c>
      <c r="I10" s="73">
        <f t="shared" si="4"/>
        <v>0</v>
      </c>
      <c r="K10" s="199"/>
      <c r="L10" s="199"/>
      <c r="M10" s="106">
        <f t="shared" si="11"/>
        <v>0</v>
      </c>
      <c r="N10" s="106">
        <f t="shared" si="12"/>
        <v>0</v>
      </c>
      <c r="O10" s="199"/>
      <c r="P10" s="5">
        <f t="shared" si="13"/>
        <v>0</v>
      </c>
      <c r="Q10" s="206">
        <f t="shared" si="14"/>
        <v>0</v>
      </c>
      <c r="R10" s="73">
        <f t="shared" si="15"/>
        <v>0</v>
      </c>
    </row>
    <row r="11" spans="1:18" x14ac:dyDescent="0.35">
      <c r="B11" s="199"/>
      <c r="C11" s="199"/>
      <c r="D11" s="106">
        <f t="shared" si="0"/>
        <v>0</v>
      </c>
      <c r="E11" s="106">
        <f t="shared" si="1"/>
        <v>0</v>
      </c>
      <c r="F11" s="199"/>
      <c r="G11" s="5">
        <f t="shared" ref="G11" si="18">IF(F11&gt;0,8333,0)</f>
        <v>0</v>
      </c>
      <c r="H11" s="206">
        <f t="shared" si="3"/>
        <v>0</v>
      </c>
      <c r="I11" s="73">
        <f t="shared" si="4"/>
        <v>0</v>
      </c>
      <c r="K11" s="199"/>
      <c r="L11" s="199"/>
      <c r="M11" s="106">
        <f t="shared" si="11"/>
        <v>0</v>
      </c>
      <c r="N11" s="106">
        <f t="shared" si="12"/>
        <v>0</v>
      </c>
      <c r="O11" s="199"/>
      <c r="P11" s="5">
        <f t="shared" si="13"/>
        <v>0</v>
      </c>
      <c r="Q11" s="206">
        <f t="shared" si="14"/>
        <v>0</v>
      </c>
      <c r="R11" s="73">
        <f t="shared" si="15"/>
        <v>0</v>
      </c>
    </row>
    <row r="12" spans="1:18" x14ac:dyDescent="0.35">
      <c r="B12" s="199"/>
      <c r="C12" s="199"/>
      <c r="D12" s="106">
        <f t="shared" si="0"/>
        <v>0</v>
      </c>
      <c r="E12" s="106">
        <f t="shared" si="1"/>
        <v>0</v>
      </c>
      <c r="F12" s="199"/>
      <c r="G12" s="5">
        <f t="shared" ref="G12" si="19">IF(F12&gt;0,8333,0)</f>
        <v>0</v>
      </c>
      <c r="H12" s="206">
        <f t="shared" si="3"/>
        <v>0</v>
      </c>
      <c r="I12" s="73">
        <f t="shared" si="4"/>
        <v>0</v>
      </c>
      <c r="K12" s="199"/>
      <c r="L12" s="199"/>
      <c r="M12" s="106">
        <f t="shared" si="11"/>
        <v>0</v>
      </c>
      <c r="N12" s="106">
        <f t="shared" si="12"/>
        <v>0</v>
      </c>
      <c r="O12" s="199"/>
      <c r="P12" s="5">
        <f t="shared" si="13"/>
        <v>0</v>
      </c>
      <c r="Q12" s="206">
        <f t="shared" si="14"/>
        <v>0</v>
      </c>
      <c r="R12" s="73">
        <f t="shared" si="15"/>
        <v>0</v>
      </c>
    </row>
    <row r="13" spans="1:18" x14ac:dyDescent="0.35">
      <c r="B13" s="199"/>
      <c r="C13" s="199"/>
      <c r="D13" s="106">
        <f t="shared" si="0"/>
        <v>0</v>
      </c>
      <c r="E13" s="106">
        <f t="shared" si="1"/>
        <v>0</v>
      </c>
      <c r="F13" s="199"/>
      <c r="G13" s="5">
        <f t="shared" ref="G13" si="20">IF(F13&gt;0,8333,0)</f>
        <v>0</v>
      </c>
      <c r="H13" s="206">
        <f t="shared" si="3"/>
        <v>0</v>
      </c>
      <c r="I13" s="73">
        <f t="shared" si="4"/>
        <v>0</v>
      </c>
      <c r="K13" s="199"/>
      <c r="L13" s="199"/>
      <c r="M13" s="106">
        <f t="shared" si="11"/>
        <v>0</v>
      </c>
      <c r="N13" s="106">
        <f t="shared" si="12"/>
        <v>0</v>
      </c>
      <c r="O13" s="199"/>
      <c r="P13" s="5">
        <f t="shared" si="13"/>
        <v>0</v>
      </c>
      <c r="Q13" s="206">
        <f t="shared" si="14"/>
        <v>0</v>
      </c>
      <c r="R13" s="73">
        <f t="shared" si="15"/>
        <v>0</v>
      </c>
    </row>
    <row r="14" spans="1:18" x14ac:dyDescent="0.35">
      <c r="B14" s="199"/>
      <c r="C14" s="199"/>
      <c r="D14" s="106">
        <f t="shared" si="0"/>
        <v>0</v>
      </c>
      <c r="E14" s="106">
        <f t="shared" si="1"/>
        <v>0</v>
      </c>
      <c r="F14" s="199"/>
      <c r="G14" s="5">
        <f t="shared" ref="G14" si="21">IF(F14&gt;0,8333,0)</f>
        <v>0</v>
      </c>
      <c r="H14" s="206">
        <f t="shared" si="3"/>
        <v>0</v>
      </c>
      <c r="I14" s="73">
        <f t="shared" si="4"/>
        <v>0</v>
      </c>
      <c r="K14" s="199"/>
      <c r="L14" s="199"/>
      <c r="M14" s="106">
        <f t="shared" si="11"/>
        <v>0</v>
      </c>
      <c r="N14" s="106">
        <f t="shared" si="12"/>
        <v>0</v>
      </c>
      <c r="O14" s="199"/>
      <c r="P14" s="5">
        <f t="shared" si="13"/>
        <v>0</v>
      </c>
      <c r="Q14" s="206">
        <f t="shared" si="14"/>
        <v>0</v>
      </c>
      <c r="R14" s="73">
        <f t="shared" si="15"/>
        <v>0</v>
      </c>
    </row>
    <row r="15" spans="1:18" x14ac:dyDescent="0.35">
      <c r="B15" s="199"/>
      <c r="C15" s="199"/>
      <c r="D15" s="106">
        <f t="shared" si="0"/>
        <v>0</v>
      </c>
      <c r="E15" s="106">
        <f t="shared" si="1"/>
        <v>0</v>
      </c>
      <c r="F15" s="199"/>
      <c r="G15" s="5">
        <f t="shared" ref="G15" si="22">IF(F15&gt;0,8333,0)</f>
        <v>0</v>
      </c>
      <c r="H15" s="206">
        <f t="shared" si="3"/>
        <v>0</v>
      </c>
      <c r="I15" s="73">
        <f t="shared" si="4"/>
        <v>0</v>
      </c>
      <c r="K15" s="199"/>
      <c r="L15" s="199"/>
      <c r="M15" s="106">
        <f t="shared" si="11"/>
        <v>0</v>
      </c>
      <c r="N15" s="106">
        <f t="shared" si="12"/>
        <v>0</v>
      </c>
      <c r="O15" s="199"/>
      <c r="P15" s="5">
        <f t="shared" si="13"/>
        <v>0</v>
      </c>
      <c r="Q15" s="206">
        <f t="shared" si="14"/>
        <v>0</v>
      </c>
      <c r="R15" s="73">
        <f t="shared" si="15"/>
        <v>0</v>
      </c>
    </row>
    <row r="16" spans="1:18" x14ac:dyDescent="0.35">
      <c r="B16" s="199"/>
      <c r="C16" s="199"/>
      <c r="D16" s="106">
        <f t="shared" si="0"/>
        <v>0</v>
      </c>
      <c r="E16" s="106">
        <f t="shared" si="1"/>
        <v>0</v>
      </c>
      <c r="F16" s="199"/>
      <c r="G16" s="5">
        <f t="shared" ref="G16" si="23">IF(F16&gt;0,8333,0)</f>
        <v>0</v>
      </c>
      <c r="H16" s="206">
        <f t="shared" si="3"/>
        <v>0</v>
      </c>
      <c r="I16" s="73">
        <f t="shared" si="4"/>
        <v>0</v>
      </c>
      <c r="K16" s="199"/>
      <c r="L16" s="199"/>
      <c r="M16" s="106">
        <f t="shared" si="11"/>
        <v>0</v>
      </c>
      <c r="N16" s="106">
        <f t="shared" si="12"/>
        <v>0</v>
      </c>
      <c r="O16" s="199"/>
      <c r="P16" s="5">
        <f t="shared" si="13"/>
        <v>0</v>
      </c>
      <c r="Q16" s="206">
        <f t="shared" si="14"/>
        <v>0</v>
      </c>
      <c r="R16" s="73">
        <f t="shared" si="15"/>
        <v>0</v>
      </c>
    </row>
    <row r="17" spans="2:18" x14ac:dyDescent="0.35">
      <c r="B17" s="199"/>
      <c r="C17" s="199"/>
      <c r="D17" s="106">
        <f>IF(C17&gt;0,8333,0)</f>
        <v>0</v>
      </c>
      <c r="E17" s="106">
        <f t="shared" si="1"/>
        <v>0</v>
      </c>
      <c r="F17" s="199"/>
      <c r="G17" s="5">
        <f t="shared" ref="G17" si="24">IF(F17&gt;0,8333,0)</f>
        <v>0</v>
      </c>
      <c r="H17" s="206">
        <f t="shared" si="3"/>
        <v>0</v>
      </c>
      <c r="I17" s="73">
        <f t="shared" si="4"/>
        <v>0</v>
      </c>
      <c r="K17" s="199"/>
      <c r="L17" s="199"/>
      <c r="M17" s="106">
        <f t="shared" si="11"/>
        <v>0</v>
      </c>
      <c r="N17" s="106">
        <f t="shared" si="12"/>
        <v>0</v>
      </c>
      <c r="O17" s="199"/>
      <c r="P17" s="5">
        <f t="shared" si="13"/>
        <v>0</v>
      </c>
      <c r="Q17" s="206">
        <f t="shared" si="14"/>
        <v>0</v>
      </c>
      <c r="R17" s="73">
        <f t="shared" si="15"/>
        <v>0</v>
      </c>
    </row>
    <row r="18" spans="2:18" x14ac:dyDescent="0.35">
      <c r="B18" s="199"/>
      <c r="C18" s="199"/>
      <c r="D18" s="106">
        <f>IF(C18&gt;0,8333,0)</f>
        <v>0</v>
      </c>
      <c r="E18" s="106">
        <f t="shared" si="1"/>
        <v>0</v>
      </c>
      <c r="F18" s="199"/>
      <c r="G18" s="5">
        <f t="shared" ref="G18" si="25">IF(F18&gt;0,8333,0)</f>
        <v>0</v>
      </c>
      <c r="H18" s="206">
        <f t="shared" si="3"/>
        <v>0</v>
      </c>
      <c r="I18" s="73">
        <f t="shared" si="4"/>
        <v>0</v>
      </c>
      <c r="K18" s="199"/>
      <c r="L18" s="199"/>
      <c r="M18" s="106">
        <f t="shared" si="11"/>
        <v>0</v>
      </c>
      <c r="N18" s="106">
        <f t="shared" si="12"/>
        <v>0</v>
      </c>
      <c r="O18" s="199"/>
      <c r="P18" s="5">
        <f t="shared" si="13"/>
        <v>0</v>
      </c>
      <c r="Q18" s="206">
        <f t="shared" si="14"/>
        <v>0</v>
      </c>
      <c r="R18" s="73">
        <f t="shared" si="15"/>
        <v>0</v>
      </c>
    </row>
    <row r="19" spans="2:18" x14ac:dyDescent="0.35">
      <c r="B19" s="199"/>
      <c r="C19" s="201"/>
      <c r="D19" s="106">
        <f t="shared" ref="D19:D82" si="26">IF(C19&gt;0,8333,0)</f>
        <v>0</v>
      </c>
      <c r="E19" s="106">
        <f t="shared" si="1"/>
        <v>0</v>
      </c>
      <c r="F19" s="201"/>
      <c r="G19" s="5">
        <f t="shared" ref="G19" si="27">IF(F19&gt;0,8333,0)</f>
        <v>0</v>
      </c>
      <c r="H19" s="206">
        <f t="shared" si="3"/>
        <v>0</v>
      </c>
      <c r="I19" s="73">
        <f t="shared" si="4"/>
        <v>0</v>
      </c>
      <c r="K19" s="199"/>
      <c r="L19" s="199"/>
      <c r="M19" s="106">
        <f t="shared" si="11"/>
        <v>0</v>
      </c>
      <c r="N19" s="106">
        <f t="shared" si="12"/>
        <v>0</v>
      </c>
      <c r="O19" s="199"/>
      <c r="P19" s="5">
        <f t="shared" si="13"/>
        <v>0</v>
      </c>
      <c r="Q19" s="206">
        <f t="shared" si="14"/>
        <v>0</v>
      </c>
      <c r="R19" s="73">
        <f t="shared" si="15"/>
        <v>0</v>
      </c>
    </row>
    <row r="20" spans="2:18" x14ac:dyDescent="0.35">
      <c r="B20" s="199"/>
      <c r="C20" s="201"/>
      <c r="D20" s="106">
        <f t="shared" si="26"/>
        <v>0</v>
      </c>
      <c r="E20" s="106">
        <f t="shared" si="1"/>
        <v>0</v>
      </c>
      <c r="F20" s="201"/>
      <c r="G20" s="5">
        <f t="shared" ref="G20" si="28">IF(F20&gt;0,8333,0)</f>
        <v>0</v>
      </c>
      <c r="H20" s="206">
        <f t="shared" si="3"/>
        <v>0</v>
      </c>
      <c r="I20" s="73">
        <f t="shared" si="4"/>
        <v>0</v>
      </c>
      <c r="K20" s="199"/>
      <c r="L20" s="199"/>
      <c r="M20" s="106">
        <f t="shared" si="11"/>
        <v>0</v>
      </c>
      <c r="N20" s="106">
        <f t="shared" si="12"/>
        <v>0</v>
      </c>
      <c r="O20" s="199"/>
      <c r="P20" s="5">
        <f t="shared" si="13"/>
        <v>0</v>
      </c>
      <c r="Q20" s="206">
        <f t="shared" si="14"/>
        <v>0</v>
      </c>
      <c r="R20" s="73">
        <f t="shared" si="15"/>
        <v>0</v>
      </c>
    </row>
    <row r="21" spans="2:18" x14ac:dyDescent="0.35">
      <c r="B21" s="199"/>
      <c r="C21" s="201"/>
      <c r="D21" s="106">
        <f t="shared" si="26"/>
        <v>0</v>
      </c>
      <c r="E21" s="106">
        <f t="shared" si="1"/>
        <v>0</v>
      </c>
      <c r="F21" s="201"/>
      <c r="G21" s="5">
        <f t="shared" ref="G21" si="29">IF(F21&gt;0,8333,0)</f>
        <v>0</v>
      </c>
      <c r="H21" s="206">
        <f t="shared" si="3"/>
        <v>0</v>
      </c>
      <c r="I21" s="73">
        <f t="shared" si="4"/>
        <v>0</v>
      </c>
      <c r="K21" s="199"/>
      <c r="L21" s="199"/>
      <c r="M21" s="106">
        <f t="shared" si="11"/>
        <v>0</v>
      </c>
      <c r="N21" s="106">
        <f t="shared" si="12"/>
        <v>0</v>
      </c>
      <c r="O21" s="199"/>
      <c r="P21" s="5">
        <f t="shared" si="13"/>
        <v>0</v>
      </c>
      <c r="Q21" s="206">
        <f t="shared" si="14"/>
        <v>0</v>
      </c>
      <c r="R21" s="73">
        <f t="shared" si="15"/>
        <v>0</v>
      </c>
    </row>
    <row r="22" spans="2:18" x14ac:dyDescent="0.35">
      <c r="B22" s="199"/>
      <c r="C22" s="201"/>
      <c r="D22" s="106">
        <f t="shared" si="26"/>
        <v>0</v>
      </c>
      <c r="E22" s="106">
        <f t="shared" si="1"/>
        <v>0</v>
      </c>
      <c r="F22" s="201"/>
      <c r="G22" s="5">
        <f t="shared" ref="G22" si="30">IF(F22&gt;0,8333,0)</f>
        <v>0</v>
      </c>
      <c r="H22" s="206">
        <f t="shared" si="3"/>
        <v>0</v>
      </c>
      <c r="I22" s="73">
        <f t="shared" si="4"/>
        <v>0</v>
      </c>
      <c r="K22" s="199"/>
      <c r="L22" s="199"/>
      <c r="M22" s="106">
        <f t="shared" si="11"/>
        <v>0</v>
      </c>
      <c r="N22" s="106">
        <f t="shared" si="12"/>
        <v>0</v>
      </c>
      <c r="O22" s="199"/>
      <c r="P22" s="5">
        <f t="shared" si="13"/>
        <v>0</v>
      </c>
      <c r="Q22" s="206">
        <f t="shared" si="14"/>
        <v>0</v>
      </c>
      <c r="R22" s="73">
        <f t="shared" si="15"/>
        <v>0</v>
      </c>
    </row>
    <row r="23" spans="2:18" x14ac:dyDescent="0.35">
      <c r="B23" s="199"/>
      <c r="C23" s="201"/>
      <c r="D23" s="106">
        <f t="shared" si="26"/>
        <v>0</v>
      </c>
      <c r="E23" s="106">
        <f t="shared" si="1"/>
        <v>0</v>
      </c>
      <c r="F23" s="201"/>
      <c r="G23" s="5">
        <f t="shared" ref="G23" si="31">IF(F23&gt;0,8333,0)</f>
        <v>0</v>
      </c>
      <c r="H23" s="206">
        <f t="shared" si="3"/>
        <v>0</v>
      </c>
      <c r="I23" s="73">
        <f t="shared" si="4"/>
        <v>0</v>
      </c>
      <c r="K23" s="199"/>
      <c r="L23" s="199"/>
      <c r="M23" s="106">
        <f t="shared" si="11"/>
        <v>0</v>
      </c>
      <c r="N23" s="106">
        <f t="shared" si="12"/>
        <v>0</v>
      </c>
      <c r="O23" s="199"/>
      <c r="P23" s="5">
        <f t="shared" si="13"/>
        <v>0</v>
      </c>
      <c r="Q23" s="206">
        <f t="shared" si="14"/>
        <v>0</v>
      </c>
      <c r="R23" s="73">
        <f t="shared" si="15"/>
        <v>0</v>
      </c>
    </row>
    <row r="24" spans="2:18" x14ac:dyDescent="0.35">
      <c r="B24" s="199"/>
      <c r="C24" s="201"/>
      <c r="D24" s="106">
        <f t="shared" si="26"/>
        <v>0</v>
      </c>
      <c r="E24" s="106">
        <f t="shared" si="1"/>
        <v>0</v>
      </c>
      <c r="F24" s="201"/>
      <c r="G24" s="5">
        <f t="shared" ref="G24" si="32">IF(F24&gt;0,8333,0)</f>
        <v>0</v>
      </c>
      <c r="H24" s="206">
        <f t="shared" si="3"/>
        <v>0</v>
      </c>
      <c r="I24" s="73">
        <f t="shared" si="4"/>
        <v>0</v>
      </c>
      <c r="K24" s="199"/>
      <c r="L24" s="199"/>
      <c r="M24" s="106">
        <f t="shared" si="11"/>
        <v>0</v>
      </c>
      <c r="N24" s="106">
        <f t="shared" si="12"/>
        <v>0</v>
      </c>
      <c r="O24" s="199"/>
      <c r="P24" s="5">
        <f t="shared" si="13"/>
        <v>0</v>
      </c>
      <c r="Q24" s="206">
        <f t="shared" si="14"/>
        <v>0</v>
      </c>
      <c r="R24" s="73">
        <f t="shared" si="15"/>
        <v>0</v>
      </c>
    </row>
    <row r="25" spans="2:18" x14ac:dyDescent="0.35">
      <c r="B25" s="199"/>
      <c r="C25" s="201"/>
      <c r="D25" s="106">
        <f t="shared" si="26"/>
        <v>0</v>
      </c>
      <c r="E25" s="106">
        <f t="shared" si="1"/>
        <v>0</v>
      </c>
      <c r="F25" s="201"/>
      <c r="G25" s="5">
        <f t="shared" ref="G25" si="33">IF(F25&gt;0,8333,0)</f>
        <v>0</v>
      </c>
      <c r="H25" s="206">
        <f t="shared" si="3"/>
        <v>0</v>
      </c>
      <c r="I25" s="73">
        <f t="shared" si="4"/>
        <v>0</v>
      </c>
      <c r="K25" s="199"/>
      <c r="L25" s="199"/>
      <c r="M25" s="106">
        <f t="shared" si="11"/>
        <v>0</v>
      </c>
      <c r="N25" s="106">
        <f t="shared" si="12"/>
        <v>0</v>
      </c>
      <c r="O25" s="199"/>
      <c r="P25" s="5">
        <f t="shared" si="13"/>
        <v>0</v>
      </c>
      <c r="Q25" s="206">
        <f t="shared" si="14"/>
        <v>0</v>
      </c>
      <c r="R25" s="73">
        <f t="shared" si="15"/>
        <v>0</v>
      </c>
    </row>
    <row r="26" spans="2:18" x14ac:dyDescent="0.35">
      <c r="B26" s="199"/>
      <c r="C26" s="201"/>
      <c r="D26" s="106">
        <f t="shared" si="26"/>
        <v>0</v>
      </c>
      <c r="E26" s="106">
        <f t="shared" si="1"/>
        <v>0</v>
      </c>
      <c r="F26" s="201"/>
      <c r="G26" s="5">
        <f t="shared" ref="G26" si="34">IF(F26&gt;0,8333,0)</f>
        <v>0</v>
      </c>
      <c r="H26" s="206">
        <f t="shared" si="3"/>
        <v>0</v>
      </c>
      <c r="I26" s="73">
        <f t="shared" si="4"/>
        <v>0</v>
      </c>
      <c r="K26" s="199"/>
      <c r="L26" s="199"/>
      <c r="M26" s="106">
        <f t="shared" si="11"/>
        <v>0</v>
      </c>
      <c r="N26" s="106">
        <f t="shared" si="12"/>
        <v>0</v>
      </c>
      <c r="O26" s="199"/>
      <c r="P26" s="5">
        <f t="shared" si="13"/>
        <v>0</v>
      </c>
      <c r="Q26" s="206">
        <f t="shared" si="14"/>
        <v>0</v>
      </c>
      <c r="R26" s="73">
        <f t="shared" si="15"/>
        <v>0</v>
      </c>
    </row>
    <row r="27" spans="2:18" x14ac:dyDescent="0.35">
      <c r="B27" s="199"/>
      <c r="C27" s="201"/>
      <c r="D27" s="106">
        <f t="shared" si="26"/>
        <v>0</v>
      </c>
      <c r="E27" s="106">
        <f t="shared" si="1"/>
        <v>0</v>
      </c>
      <c r="F27" s="201"/>
      <c r="G27" s="5">
        <f t="shared" ref="G27" si="35">IF(F27&gt;0,8333,0)</f>
        <v>0</v>
      </c>
      <c r="H27" s="206">
        <f t="shared" si="3"/>
        <v>0</v>
      </c>
      <c r="I27" s="73">
        <f t="shared" si="4"/>
        <v>0</v>
      </c>
      <c r="K27" s="199"/>
      <c r="L27" s="199"/>
      <c r="M27" s="106">
        <f t="shared" si="11"/>
        <v>0</v>
      </c>
      <c r="N27" s="106">
        <f t="shared" si="12"/>
        <v>0</v>
      </c>
      <c r="O27" s="199"/>
      <c r="P27" s="5">
        <f t="shared" si="13"/>
        <v>0</v>
      </c>
      <c r="Q27" s="206">
        <f t="shared" si="14"/>
        <v>0</v>
      </c>
      <c r="R27" s="73">
        <f t="shared" si="15"/>
        <v>0</v>
      </c>
    </row>
    <row r="28" spans="2:18" x14ac:dyDescent="0.35">
      <c r="B28" s="199"/>
      <c r="C28" s="201"/>
      <c r="D28" s="106">
        <f t="shared" si="26"/>
        <v>0</v>
      </c>
      <c r="E28" s="106">
        <f t="shared" si="1"/>
        <v>0</v>
      </c>
      <c r="F28" s="201"/>
      <c r="G28" s="5">
        <f t="shared" ref="G28" si="36">IF(F28&gt;0,8333,0)</f>
        <v>0</v>
      </c>
      <c r="H28" s="206">
        <f t="shared" si="3"/>
        <v>0</v>
      </c>
      <c r="I28" s="73">
        <f t="shared" si="4"/>
        <v>0</v>
      </c>
      <c r="K28" s="199"/>
      <c r="L28" s="199"/>
      <c r="M28" s="106">
        <f t="shared" si="11"/>
        <v>0</v>
      </c>
      <c r="N28" s="106">
        <f t="shared" si="12"/>
        <v>0</v>
      </c>
      <c r="O28" s="199"/>
      <c r="P28" s="5">
        <f t="shared" si="13"/>
        <v>0</v>
      </c>
      <c r="Q28" s="206">
        <f t="shared" si="14"/>
        <v>0</v>
      </c>
      <c r="R28" s="73">
        <f t="shared" si="15"/>
        <v>0</v>
      </c>
    </row>
    <row r="29" spans="2:18" x14ac:dyDescent="0.35">
      <c r="B29" s="199"/>
      <c r="C29" s="201"/>
      <c r="D29" s="106">
        <f t="shared" si="26"/>
        <v>0</v>
      </c>
      <c r="E29" s="106">
        <f t="shared" si="1"/>
        <v>0</v>
      </c>
      <c r="F29" s="201"/>
      <c r="G29" s="5">
        <f t="shared" ref="G29" si="37">IF(F29&gt;0,8333,0)</f>
        <v>0</v>
      </c>
      <c r="H29" s="206">
        <f t="shared" si="3"/>
        <v>0</v>
      </c>
      <c r="I29" s="73">
        <f t="shared" si="4"/>
        <v>0</v>
      </c>
      <c r="K29" s="199"/>
      <c r="L29" s="199"/>
      <c r="M29" s="106">
        <f t="shared" si="11"/>
        <v>0</v>
      </c>
      <c r="N29" s="106">
        <f t="shared" si="12"/>
        <v>0</v>
      </c>
      <c r="O29" s="199"/>
      <c r="P29" s="5">
        <f t="shared" si="13"/>
        <v>0</v>
      </c>
      <c r="Q29" s="206">
        <f t="shared" si="14"/>
        <v>0</v>
      </c>
      <c r="R29" s="73">
        <f t="shared" si="15"/>
        <v>0</v>
      </c>
    </row>
    <row r="30" spans="2:18" x14ac:dyDescent="0.35">
      <c r="B30" s="199"/>
      <c r="C30" s="201"/>
      <c r="D30" s="106">
        <f t="shared" si="26"/>
        <v>0</v>
      </c>
      <c r="E30" s="106">
        <f t="shared" si="1"/>
        <v>0</v>
      </c>
      <c r="F30" s="201"/>
      <c r="G30" s="5">
        <f t="shared" ref="G30" si="38">IF(F30&gt;0,8333,0)</f>
        <v>0</v>
      </c>
      <c r="H30" s="206">
        <f t="shared" si="3"/>
        <v>0</v>
      </c>
      <c r="I30" s="73">
        <f t="shared" si="4"/>
        <v>0</v>
      </c>
      <c r="K30" s="199"/>
      <c r="L30" s="199"/>
      <c r="M30" s="106">
        <f t="shared" si="11"/>
        <v>0</v>
      </c>
      <c r="N30" s="106">
        <f t="shared" si="12"/>
        <v>0</v>
      </c>
      <c r="O30" s="199"/>
      <c r="P30" s="5">
        <f t="shared" si="13"/>
        <v>0</v>
      </c>
      <c r="Q30" s="206">
        <f t="shared" si="14"/>
        <v>0</v>
      </c>
      <c r="R30" s="73">
        <f t="shared" si="15"/>
        <v>0</v>
      </c>
    </row>
    <row r="31" spans="2:18" x14ac:dyDescent="0.35">
      <c r="B31" s="199"/>
      <c r="C31" s="201"/>
      <c r="D31" s="106">
        <f t="shared" si="26"/>
        <v>0</v>
      </c>
      <c r="E31" s="106">
        <f t="shared" si="1"/>
        <v>0</v>
      </c>
      <c r="F31" s="201"/>
      <c r="G31" s="5">
        <f t="shared" ref="G31" si="39">IF(F31&gt;0,8333,0)</f>
        <v>0</v>
      </c>
      <c r="H31" s="206">
        <f t="shared" si="3"/>
        <v>0</v>
      </c>
      <c r="I31" s="73">
        <f t="shared" si="4"/>
        <v>0</v>
      </c>
      <c r="K31" s="199"/>
      <c r="L31" s="199"/>
      <c r="M31" s="106">
        <f t="shared" si="11"/>
        <v>0</v>
      </c>
      <c r="N31" s="106">
        <f t="shared" si="12"/>
        <v>0</v>
      </c>
      <c r="O31" s="199"/>
      <c r="P31" s="5">
        <f t="shared" si="13"/>
        <v>0</v>
      </c>
      <c r="Q31" s="206">
        <f t="shared" si="14"/>
        <v>0</v>
      </c>
      <c r="R31" s="73">
        <f t="shared" si="15"/>
        <v>0</v>
      </c>
    </row>
    <row r="32" spans="2:18" x14ac:dyDescent="0.35">
      <c r="B32" s="199"/>
      <c r="C32" s="201"/>
      <c r="D32" s="106">
        <f t="shared" si="26"/>
        <v>0</v>
      </c>
      <c r="E32" s="106">
        <f t="shared" si="1"/>
        <v>0</v>
      </c>
      <c r="F32" s="201"/>
      <c r="G32" s="5">
        <f t="shared" ref="G32" si="40">IF(F32&gt;0,8333,0)</f>
        <v>0</v>
      </c>
      <c r="H32" s="206">
        <f t="shared" si="3"/>
        <v>0</v>
      </c>
      <c r="I32" s="73">
        <f t="shared" si="4"/>
        <v>0</v>
      </c>
      <c r="K32" s="199"/>
      <c r="L32" s="199"/>
      <c r="M32" s="106">
        <f t="shared" si="11"/>
        <v>0</v>
      </c>
      <c r="N32" s="106">
        <f t="shared" si="12"/>
        <v>0</v>
      </c>
      <c r="O32" s="199"/>
      <c r="P32" s="5">
        <f t="shared" si="13"/>
        <v>0</v>
      </c>
      <c r="Q32" s="206">
        <f t="shared" si="14"/>
        <v>0</v>
      </c>
      <c r="R32" s="73">
        <f t="shared" si="15"/>
        <v>0</v>
      </c>
    </row>
    <row r="33" spans="2:18" x14ac:dyDescent="0.35">
      <c r="B33" s="199"/>
      <c r="C33" s="201"/>
      <c r="D33" s="106">
        <f t="shared" si="26"/>
        <v>0</v>
      </c>
      <c r="E33" s="106">
        <f t="shared" si="1"/>
        <v>0</v>
      </c>
      <c r="F33" s="201"/>
      <c r="G33" s="5">
        <f t="shared" ref="G33" si="41">IF(F33&gt;0,8333,0)</f>
        <v>0</v>
      </c>
      <c r="H33" s="206">
        <f t="shared" si="3"/>
        <v>0</v>
      </c>
      <c r="I33" s="73">
        <f t="shared" si="4"/>
        <v>0</v>
      </c>
      <c r="K33" s="199"/>
      <c r="L33" s="199"/>
      <c r="M33" s="106">
        <f t="shared" si="11"/>
        <v>0</v>
      </c>
      <c r="N33" s="106">
        <f t="shared" si="12"/>
        <v>0</v>
      </c>
      <c r="O33" s="199"/>
      <c r="P33" s="5">
        <f t="shared" si="13"/>
        <v>0</v>
      </c>
      <c r="Q33" s="206">
        <f t="shared" si="14"/>
        <v>0</v>
      </c>
      <c r="R33" s="73">
        <f t="shared" si="15"/>
        <v>0</v>
      </c>
    </row>
    <row r="34" spans="2:18" x14ac:dyDescent="0.35">
      <c r="B34" s="199"/>
      <c r="C34" s="201"/>
      <c r="D34" s="106">
        <f t="shared" si="26"/>
        <v>0</v>
      </c>
      <c r="E34" s="106">
        <f t="shared" si="1"/>
        <v>0</v>
      </c>
      <c r="F34" s="201"/>
      <c r="G34" s="5">
        <f t="shared" ref="G34" si="42">IF(F34&gt;0,8333,0)</f>
        <v>0</v>
      </c>
      <c r="H34" s="206">
        <f t="shared" si="3"/>
        <v>0</v>
      </c>
      <c r="I34" s="73">
        <f t="shared" si="4"/>
        <v>0</v>
      </c>
      <c r="K34" s="199"/>
      <c r="L34" s="199"/>
      <c r="M34" s="106">
        <f t="shared" si="11"/>
        <v>0</v>
      </c>
      <c r="N34" s="106">
        <f t="shared" si="12"/>
        <v>0</v>
      </c>
      <c r="O34" s="199"/>
      <c r="P34" s="5">
        <f t="shared" si="13"/>
        <v>0</v>
      </c>
      <c r="Q34" s="206">
        <f t="shared" si="14"/>
        <v>0</v>
      </c>
      <c r="R34" s="73">
        <f t="shared" si="15"/>
        <v>0</v>
      </c>
    </row>
    <row r="35" spans="2:18" x14ac:dyDescent="0.35">
      <c r="B35" s="199"/>
      <c r="C35" s="201"/>
      <c r="D35" s="106">
        <f t="shared" si="26"/>
        <v>0</v>
      </c>
      <c r="E35" s="106">
        <f t="shared" si="1"/>
        <v>0</v>
      </c>
      <c r="F35" s="201"/>
      <c r="G35" s="5">
        <f t="shared" ref="G35" si="43">IF(F35&gt;0,8333,0)</f>
        <v>0</v>
      </c>
      <c r="H35" s="206">
        <f t="shared" si="3"/>
        <v>0</v>
      </c>
      <c r="I35" s="73">
        <f t="shared" si="4"/>
        <v>0</v>
      </c>
      <c r="K35" s="199"/>
      <c r="L35" s="199"/>
      <c r="M35" s="106">
        <f t="shared" si="11"/>
        <v>0</v>
      </c>
      <c r="N35" s="106">
        <f t="shared" si="12"/>
        <v>0</v>
      </c>
      <c r="O35" s="199"/>
      <c r="P35" s="5">
        <f t="shared" si="13"/>
        <v>0</v>
      </c>
      <c r="Q35" s="206">
        <f t="shared" si="14"/>
        <v>0</v>
      </c>
      <c r="R35" s="73">
        <f t="shared" si="15"/>
        <v>0</v>
      </c>
    </row>
    <row r="36" spans="2:18" x14ac:dyDescent="0.35">
      <c r="B36" s="199"/>
      <c r="C36" s="201"/>
      <c r="D36" s="106">
        <f t="shared" si="26"/>
        <v>0</v>
      </c>
      <c r="E36" s="106">
        <f t="shared" si="1"/>
        <v>0</v>
      </c>
      <c r="F36" s="201"/>
      <c r="G36" s="5">
        <f t="shared" ref="G36" si="44">IF(F36&gt;0,8333,0)</f>
        <v>0</v>
      </c>
      <c r="H36" s="206">
        <f t="shared" si="3"/>
        <v>0</v>
      </c>
      <c r="I36" s="73">
        <f t="shared" si="4"/>
        <v>0</v>
      </c>
      <c r="K36" s="199"/>
      <c r="L36" s="199"/>
      <c r="M36" s="106">
        <f t="shared" si="11"/>
        <v>0</v>
      </c>
      <c r="N36" s="106">
        <f t="shared" si="12"/>
        <v>0</v>
      </c>
      <c r="O36" s="199"/>
      <c r="P36" s="5">
        <f t="shared" si="13"/>
        <v>0</v>
      </c>
      <c r="Q36" s="206">
        <f t="shared" si="14"/>
        <v>0</v>
      </c>
      <c r="R36" s="73">
        <f t="shared" si="15"/>
        <v>0</v>
      </c>
    </row>
    <row r="37" spans="2:18" x14ac:dyDescent="0.35">
      <c r="B37" s="199"/>
      <c r="C37" s="201"/>
      <c r="D37" s="106">
        <f t="shared" si="26"/>
        <v>0</v>
      </c>
      <c r="E37" s="106">
        <f t="shared" si="1"/>
        <v>0</v>
      </c>
      <c r="F37" s="201"/>
      <c r="G37" s="5">
        <f t="shared" ref="G37" si="45">IF(F37&gt;0,8333,0)</f>
        <v>0</v>
      </c>
      <c r="H37" s="206">
        <f t="shared" si="3"/>
        <v>0</v>
      </c>
      <c r="I37" s="73">
        <f t="shared" si="4"/>
        <v>0</v>
      </c>
      <c r="K37" s="199"/>
      <c r="L37" s="199"/>
      <c r="M37" s="106">
        <f t="shared" si="11"/>
        <v>0</v>
      </c>
      <c r="N37" s="106">
        <f t="shared" si="12"/>
        <v>0</v>
      </c>
      <c r="O37" s="199"/>
      <c r="P37" s="5">
        <f t="shared" si="13"/>
        <v>0</v>
      </c>
      <c r="Q37" s="206">
        <f t="shared" si="14"/>
        <v>0</v>
      </c>
      <c r="R37" s="73">
        <f t="shared" si="15"/>
        <v>0</v>
      </c>
    </row>
    <row r="38" spans="2:18" x14ac:dyDescent="0.35">
      <c r="B38" s="199"/>
      <c r="C38" s="201"/>
      <c r="D38" s="106">
        <f t="shared" si="26"/>
        <v>0</v>
      </c>
      <c r="E38" s="106">
        <f t="shared" si="1"/>
        <v>0</v>
      </c>
      <c r="F38" s="201"/>
      <c r="G38" s="5">
        <f t="shared" ref="G38" si="46">IF(F38&gt;0,8333,0)</f>
        <v>0</v>
      </c>
      <c r="H38" s="206">
        <f t="shared" si="3"/>
        <v>0</v>
      </c>
      <c r="I38" s="73">
        <f t="shared" si="4"/>
        <v>0</v>
      </c>
      <c r="K38" s="199"/>
      <c r="L38" s="199"/>
      <c r="M38" s="106">
        <f t="shared" si="11"/>
        <v>0</v>
      </c>
      <c r="N38" s="106">
        <f t="shared" si="12"/>
        <v>0</v>
      </c>
      <c r="O38" s="199"/>
      <c r="P38" s="5">
        <f t="shared" si="13"/>
        <v>0</v>
      </c>
      <c r="Q38" s="206">
        <f t="shared" si="14"/>
        <v>0</v>
      </c>
      <c r="R38" s="73">
        <f t="shared" si="15"/>
        <v>0</v>
      </c>
    </row>
    <row r="39" spans="2:18" x14ac:dyDescent="0.35">
      <c r="B39" s="199"/>
      <c r="C39" s="201"/>
      <c r="D39" s="106">
        <f t="shared" si="26"/>
        <v>0</v>
      </c>
      <c r="E39" s="106">
        <f t="shared" si="1"/>
        <v>0</v>
      </c>
      <c r="F39" s="201"/>
      <c r="G39" s="5">
        <f t="shared" ref="G39" si="47">IF(F39&gt;0,8333,0)</f>
        <v>0</v>
      </c>
      <c r="H39" s="206">
        <f t="shared" si="3"/>
        <v>0</v>
      </c>
      <c r="I39" s="73">
        <f t="shared" si="4"/>
        <v>0</v>
      </c>
      <c r="K39" s="199"/>
      <c r="L39" s="199"/>
      <c r="M39" s="106">
        <f t="shared" si="11"/>
        <v>0</v>
      </c>
      <c r="N39" s="106">
        <f t="shared" si="12"/>
        <v>0</v>
      </c>
      <c r="O39" s="199"/>
      <c r="P39" s="5">
        <f t="shared" si="13"/>
        <v>0</v>
      </c>
      <c r="Q39" s="206">
        <f t="shared" si="14"/>
        <v>0</v>
      </c>
      <c r="R39" s="73">
        <f t="shared" si="15"/>
        <v>0</v>
      </c>
    </row>
    <row r="40" spans="2:18" x14ac:dyDescent="0.35">
      <c r="B40" s="199"/>
      <c r="C40" s="201"/>
      <c r="D40" s="106">
        <f t="shared" si="26"/>
        <v>0</v>
      </c>
      <c r="E40" s="106">
        <f t="shared" si="1"/>
        <v>0</v>
      </c>
      <c r="F40" s="201"/>
      <c r="G40" s="5">
        <f t="shared" ref="G40" si="48">IF(F40&gt;0,8333,0)</f>
        <v>0</v>
      </c>
      <c r="H40" s="206">
        <f t="shared" si="3"/>
        <v>0</v>
      </c>
      <c r="I40" s="73">
        <f t="shared" si="4"/>
        <v>0</v>
      </c>
      <c r="K40" s="199"/>
      <c r="L40" s="199"/>
      <c r="M40" s="106">
        <f t="shared" si="11"/>
        <v>0</v>
      </c>
      <c r="N40" s="106">
        <f t="shared" si="12"/>
        <v>0</v>
      </c>
      <c r="O40" s="199"/>
      <c r="P40" s="5">
        <f t="shared" si="13"/>
        <v>0</v>
      </c>
      <c r="Q40" s="206">
        <f t="shared" si="14"/>
        <v>0</v>
      </c>
      <c r="R40" s="73">
        <f t="shared" si="15"/>
        <v>0</v>
      </c>
    </row>
    <row r="41" spans="2:18" x14ac:dyDescent="0.35">
      <c r="B41" s="199"/>
      <c r="C41" s="201"/>
      <c r="D41" s="106">
        <f t="shared" si="26"/>
        <v>0</v>
      </c>
      <c r="E41" s="106">
        <f t="shared" si="1"/>
        <v>0</v>
      </c>
      <c r="F41" s="201"/>
      <c r="G41" s="5">
        <f t="shared" ref="G41" si="49">IF(F41&gt;0,8333,0)</f>
        <v>0</v>
      </c>
      <c r="H41" s="206">
        <f t="shared" si="3"/>
        <v>0</v>
      </c>
      <c r="I41" s="73">
        <f t="shared" si="4"/>
        <v>0</v>
      </c>
      <c r="K41" s="199"/>
      <c r="L41" s="199"/>
      <c r="M41" s="106">
        <f t="shared" si="11"/>
        <v>0</v>
      </c>
      <c r="N41" s="106">
        <f t="shared" si="12"/>
        <v>0</v>
      </c>
      <c r="O41" s="199"/>
      <c r="P41" s="5">
        <f t="shared" si="13"/>
        <v>0</v>
      </c>
      <c r="Q41" s="206">
        <f t="shared" si="14"/>
        <v>0</v>
      </c>
      <c r="R41" s="73">
        <f t="shared" si="15"/>
        <v>0</v>
      </c>
    </row>
    <row r="42" spans="2:18" x14ac:dyDescent="0.35">
      <c r="B42" s="199"/>
      <c r="C42" s="201"/>
      <c r="D42" s="106">
        <f t="shared" si="26"/>
        <v>0</v>
      </c>
      <c r="E42" s="106">
        <f t="shared" si="1"/>
        <v>0</v>
      </c>
      <c r="F42" s="201"/>
      <c r="G42" s="5">
        <f t="shared" ref="G42" si="50">IF(F42&gt;0,8333,0)</f>
        <v>0</v>
      </c>
      <c r="H42" s="206">
        <f t="shared" si="3"/>
        <v>0</v>
      </c>
      <c r="I42" s="73">
        <f t="shared" si="4"/>
        <v>0</v>
      </c>
      <c r="K42" s="199"/>
      <c r="L42" s="199"/>
      <c r="M42" s="106">
        <f t="shared" si="11"/>
        <v>0</v>
      </c>
      <c r="N42" s="106">
        <f t="shared" si="12"/>
        <v>0</v>
      </c>
      <c r="O42" s="199"/>
      <c r="P42" s="5">
        <f t="shared" si="13"/>
        <v>0</v>
      </c>
      <c r="Q42" s="206">
        <f t="shared" si="14"/>
        <v>0</v>
      </c>
      <c r="R42" s="73">
        <f t="shared" si="15"/>
        <v>0</v>
      </c>
    </row>
    <row r="43" spans="2:18" x14ac:dyDescent="0.35">
      <c r="B43" s="199"/>
      <c r="C43" s="201"/>
      <c r="D43" s="106">
        <f t="shared" si="26"/>
        <v>0</v>
      </c>
      <c r="E43" s="106">
        <f t="shared" si="1"/>
        <v>0</v>
      </c>
      <c r="F43" s="201"/>
      <c r="G43" s="5">
        <f t="shared" ref="G43" si="51">IF(F43&gt;0,8333,0)</f>
        <v>0</v>
      </c>
      <c r="H43" s="206">
        <f t="shared" si="3"/>
        <v>0</v>
      </c>
      <c r="I43" s="73">
        <f t="shared" si="4"/>
        <v>0</v>
      </c>
      <c r="K43" s="199"/>
      <c r="L43" s="199"/>
      <c r="M43" s="106">
        <f t="shared" si="11"/>
        <v>0</v>
      </c>
      <c r="N43" s="106">
        <f t="shared" si="12"/>
        <v>0</v>
      </c>
      <c r="O43" s="199"/>
      <c r="P43" s="5">
        <f t="shared" si="13"/>
        <v>0</v>
      </c>
      <c r="Q43" s="206">
        <f t="shared" si="14"/>
        <v>0</v>
      </c>
      <c r="R43" s="73">
        <f t="shared" si="15"/>
        <v>0</v>
      </c>
    </row>
    <row r="44" spans="2:18" x14ac:dyDescent="0.35">
      <c r="B44" s="199"/>
      <c r="C44" s="201"/>
      <c r="D44" s="106">
        <f t="shared" si="26"/>
        <v>0</v>
      </c>
      <c r="E44" s="106">
        <f t="shared" si="1"/>
        <v>0</v>
      </c>
      <c r="F44" s="201"/>
      <c r="G44" s="5">
        <f t="shared" ref="G44" si="52">IF(F44&gt;0,8333,0)</f>
        <v>0</v>
      </c>
      <c r="H44" s="206">
        <f t="shared" si="3"/>
        <v>0</v>
      </c>
      <c r="I44" s="73">
        <f t="shared" si="4"/>
        <v>0</v>
      </c>
      <c r="K44" s="199"/>
      <c r="L44" s="199"/>
      <c r="M44" s="106">
        <f t="shared" si="11"/>
        <v>0</v>
      </c>
      <c r="N44" s="106">
        <f t="shared" si="12"/>
        <v>0</v>
      </c>
      <c r="O44" s="199"/>
      <c r="P44" s="5">
        <f t="shared" si="13"/>
        <v>0</v>
      </c>
      <c r="Q44" s="206">
        <f t="shared" si="14"/>
        <v>0</v>
      </c>
      <c r="R44" s="73">
        <f t="shared" si="15"/>
        <v>0</v>
      </c>
    </row>
    <row r="45" spans="2:18" x14ac:dyDescent="0.35">
      <c r="B45" s="199"/>
      <c r="C45" s="201"/>
      <c r="D45" s="106">
        <f t="shared" si="26"/>
        <v>0</v>
      </c>
      <c r="E45" s="106">
        <f t="shared" si="1"/>
        <v>0</v>
      </c>
      <c r="F45" s="201"/>
      <c r="G45" s="5">
        <f t="shared" ref="G45" si="53">IF(F45&gt;0,8333,0)</f>
        <v>0</v>
      </c>
      <c r="H45" s="206">
        <f t="shared" si="3"/>
        <v>0</v>
      </c>
      <c r="I45" s="73">
        <f t="shared" si="4"/>
        <v>0</v>
      </c>
      <c r="K45" s="199"/>
      <c r="L45" s="199"/>
      <c r="M45" s="106">
        <f t="shared" si="11"/>
        <v>0</v>
      </c>
      <c r="N45" s="106">
        <f t="shared" si="12"/>
        <v>0</v>
      </c>
      <c r="O45" s="199"/>
      <c r="P45" s="5">
        <f t="shared" si="13"/>
        <v>0</v>
      </c>
      <c r="Q45" s="206">
        <f t="shared" si="14"/>
        <v>0</v>
      </c>
      <c r="R45" s="73">
        <f t="shared" si="15"/>
        <v>0</v>
      </c>
    </row>
    <row r="46" spans="2:18" x14ac:dyDescent="0.35">
      <c r="B46" s="199"/>
      <c r="C46" s="201"/>
      <c r="D46" s="106">
        <f t="shared" si="26"/>
        <v>0</v>
      </c>
      <c r="E46" s="106">
        <f t="shared" si="1"/>
        <v>0</v>
      </c>
      <c r="F46" s="201"/>
      <c r="G46" s="5">
        <f t="shared" ref="G46" si="54">IF(F46&gt;0,8333,0)</f>
        <v>0</v>
      </c>
      <c r="H46" s="206">
        <f t="shared" si="3"/>
        <v>0</v>
      </c>
      <c r="I46" s="73">
        <f t="shared" si="4"/>
        <v>0</v>
      </c>
      <c r="K46" s="199"/>
      <c r="L46" s="199"/>
      <c r="M46" s="106">
        <f t="shared" si="11"/>
        <v>0</v>
      </c>
      <c r="N46" s="106">
        <f t="shared" si="12"/>
        <v>0</v>
      </c>
      <c r="O46" s="199"/>
      <c r="P46" s="5">
        <f t="shared" si="13"/>
        <v>0</v>
      </c>
      <c r="Q46" s="206">
        <f t="shared" si="14"/>
        <v>0</v>
      </c>
      <c r="R46" s="73">
        <f t="shared" si="15"/>
        <v>0</v>
      </c>
    </row>
    <row r="47" spans="2:18" x14ac:dyDescent="0.35">
      <c r="B47" s="199"/>
      <c r="C47" s="201"/>
      <c r="D47" s="106">
        <f t="shared" si="26"/>
        <v>0</v>
      </c>
      <c r="E47" s="106">
        <f t="shared" si="1"/>
        <v>0</v>
      </c>
      <c r="F47" s="201"/>
      <c r="G47" s="5">
        <f t="shared" ref="G47" si="55">IF(F47&gt;0,8333,0)</f>
        <v>0</v>
      </c>
      <c r="H47" s="206">
        <f t="shared" si="3"/>
        <v>0</v>
      </c>
      <c r="I47" s="73">
        <f t="shared" si="4"/>
        <v>0</v>
      </c>
      <c r="K47" s="199"/>
      <c r="L47" s="199"/>
      <c r="M47" s="106">
        <f t="shared" si="11"/>
        <v>0</v>
      </c>
      <c r="N47" s="106">
        <f t="shared" si="12"/>
        <v>0</v>
      </c>
      <c r="O47" s="199"/>
      <c r="P47" s="5">
        <f t="shared" si="13"/>
        <v>0</v>
      </c>
      <c r="Q47" s="206">
        <f t="shared" si="14"/>
        <v>0</v>
      </c>
      <c r="R47" s="73">
        <f t="shared" si="15"/>
        <v>0</v>
      </c>
    </row>
    <row r="48" spans="2:18" x14ac:dyDescent="0.35">
      <c r="B48" s="199"/>
      <c r="C48" s="201"/>
      <c r="D48" s="106">
        <f t="shared" si="26"/>
        <v>0</v>
      </c>
      <c r="E48" s="106">
        <f t="shared" si="1"/>
        <v>0</v>
      </c>
      <c r="F48" s="201"/>
      <c r="G48" s="5">
        <f t="shared" ref="G48" si="56">IF(F48&gt;0,8333,0)</f>
        <v>0</v>
      </c>
      <c r="H48" s="206">
        <f t="shared" si="3"/>
        <v>0</v>
      </c>
      <c r="I48" s="73">
        <f t="shared" si="4"/>
        <v>0</v>
      </c>
      <c r="K48" s="199"/>
      <c r="L48" s="199"/>
      <c r="M48" s="106">
        <f t="shared" si="11"/>
        <v>0</v>
      </c>
      <c r="N48" s="106">
        <f t="shared" si="12"/>
        <v>0</v>
      </c>
      <c r="O48" s="199"/>
      <c r="P48" s="5">
        <f t="shared" si="13"/>
        <v>0</v>
      </c>
      <c r="Q48" s="206">
        <f t="shared" si="14"/>
        <v>0</v>
      </c>
      <c r="R48" s="73">
        <f t="shared" si="15"/>
        <v>0</v>
      </c>
    </row>
    <row r="49" spans="2:18" x14ac:dyDescent="0.35">
      <c r="B49" s="199"/>
      <c r="C49" s="201"/>
      <c r="D49" s="106">
        <f t="shared" si="26"/>
        <v>0</v>
      </c>
      <c r="E49" s="106">
        <f t="shared" si="1"/>
        <v>0</v>
      </c>
      <c r="F49" s="201"/>
      <c r="G49" s="5">
        <f t="shared" ref="G49" si="57">IF(F49&gt;0,8333,0)</f>
        <v>0</v>
      </c>
      <c r="H49" s="206">
        <f t="shared" si="3"/>
        <v>0</v>
      </c>
      <c r="I49" s="73">
        <f t="shared" si="4"/>
        <v>0</v>
      </c>
      <c r="K49" s="199"/>
      <c r="L49" s="199"/>
      <c r="M49" s="106">
        <f t="shared" si="11"/>
        <v>0</v>
      </c>
      <c r="N49" s="106">
        <f t="shared" si="12"/>
        <v>0</v>
      </c>
      <c r="O49" s="199"/>
      <c r="P49" s="5">
        <f t="shared" si="13"/>
        <v>0</v>
      </c>
      <c r="Q49" s="206">
        <f t="shared" si="14"/>
        <v>0</v>
      </c>
      <c r="R49" s="73">
        <f t="shared" si="15"/>
        <v>0</v>
      </c>
    </row>
    <row r="50" spans="2:18" x14ac:dyDescent="0.35">
      <c r="B50" s="199"/>
      <c r="C50" s="201"/>
      <c r="D50" s="106">
        <f t="shared" si="26"/>
        <v>0</v>
      </c>
      <c r="E50" s="106">
        <f t="shared" si="1"/>
        <v>0</v>
      </c>
      <c r="F50" s="201"/>
      <c r="G50" s="5">
        <f t="shared" ref="G50" si="58">IF(F50&gt;0,8333,0)</f>
        <v>0</v>
      </c>
      <c r="H50" s="206">
        <f t="shared" si="3"/>
        <v>0</v>
      </c>
      <c r="I50" s="73">
        <f t="shared" si="4"/>
        <v>0</v>
      </c>
      <c r="K50" s="199"/>
      <c r="L50" s="199"/>
      <c r="M50" s="106">
        <f t="shared" si="11"/>
        <v>0</v>
      </c>
      <c r="N50" s="106">
        <f t="shared" si="12"/>
        <v>0</v>
      </c>
      <c r="O50" s="199"/>
      <c r="P50" s="5">
        <f t="shared" si="13"/>
        <v>0</v>
      </c>
      <c r="Q50" s="206">
        <f t="shared" si="14"/>
        <v>0</v>
      </c>
      <c r="R50" s="73">
        <f t="shared" si="15"/>
        <v>0</v>
      </c>
    </row>
    <row r="51" spans="2:18" x14ac:dyDescent="0.35">
      <c r="B51" s="199"/>
      <c r="C51" s="201"/>
      <c r="D51" s="106">
        <f t="shared" si="26"/>
        <v>0</v>
      </c>
      <c r="E51" s="106">
        <f t="shared" si="1"/>
        <v>0</v>
      </c>
      <c r="F51" s="201"/>
      <c r="G51" s="5">
        <f t="shared" ref="G51" si="59">IF(F51&gt;0,8333,0)</f>
        <v>0</v>
      </c>
      <c r="H51" s="206">
        <f t="shared" si="3"/>
        <v>0</v>
      </c>
      <c r="I51" s="73">
        <f t="shared" si="4"/>
        <v>0</v>
      </c>
      <c r="K51" s="199"/>
      <c r="L51" s="199"/>
      <c r="M51" s="106">
        <f t="shared" si="11"/>
        <v>0</v>
      </c>
      <c r="N51" s="106">
        <f t="shared" si="12"/>
        <v>0</v>
      </c>
      <c r="O51" s="199"/>
      <c r="P51" s="5">
        <f t="shared" si="13"/>
        <v>0</v>
      </c>
      <c r="Q51" s="206">
        <f t="shared" si="14"/>
        <v>0</v>
      </c>
      <c r="R51" s="73">
        <f t="shared" si="15"/>
        <v>0</v>
      </c>
    </row>
    <row r="52" spans="2:18" x14ac:dyDescent="0.35">
      <c r="B52" s="199"/>
      <c r="C52" s="201"/>
      <c r="D52" s="106">
        <f t="shared" si="26"/>
        <v>0</v>
      </c>
      <c r="E52" s="106">
        <f t="shared" si="1"/>
        <v>0</v>
      </c>
      <c r="F52" s="201"/>
      <c r="G52" s="5">
        <f t="shared" ref="G52" si="60">IF(F52&gt;0,8333,0)</f>
        <v>0</v>
      </c>
      <c r="H52" s="206">
        <f t="shared" si="3"/>
        <v>0</v>
      </c>
      <c r="I52" s="73">
        <f t="shared" si="4"/>
        <v>0</v>
      </c>
      <c r="K52" s="199"/>
      <c r="L52" s="199"/>
      <c r="M52" s="106">
        <f t="shared" si="11"/>
        <v>0</v>
      </c>
      <c r="N52" s="106">
        <f t="shared" si="12"/>
        <v>0</v>
      </c>
      <c r="O52" s="199"/>
      <c r="P52" s="5">
        <f t="shared" si="13"/>
        <v>0</v>
      </c>
      <c r="Q52" s="206">
        <f t="shared" si="14"/>
        <v>0</v>
      </c>
      <c r="R52" s="73">
        <f t="shared" si="15"/>
        <v>0</v>
      </c>
    </row>
    <row r="53" spans="2:18" x14ac:dyDescent="0.35">
      <c r="B53" s="199"/>
      <c r="C53" s="201"/>
      <c r="D53" s="106">
        <f t="shared" si="26"/>
        <v>0</v>
      </c>
      <c r="E53" s="106">
        <f t="shared" si="1"/>
        <v>0</v>
      </c>
      <c r="F53" s="201"/>
      <c r="G53" s="5">
        <f t="shared" ref="G53" si="61">IF(F53&gt;0,8333,0)</f>
        <v>0</v>
      </c>
      <c r="H53" s="206">
        <f t="shared" si="3"/>
        <v>0</v>
      </c>
      <c r="I53" s="73">
        <f t="shared" si="4"/>
        <v>0</v>
      </c>
      <c r="K53" s="199"/>
      <c r="L53" s="199"/>
      <c r="M53" s="106">
        <f t="shared" si="11"/>
        <v>0</v>
      </c>
      <c r="N53" s="106">
        <f t="shared" si="12"/>
        <v>0</v>
      </c>
      <c r="O53" s="199"/>
      <c r="P53" s="5">
        <f t="shared" si="13"/>
        <v>0</v>
      </c>
      <c r="Q53" s="206">
        <f t="shared" si="14"/>
        <v>0</v>
      </c>
      <c r="R53" s="73">
        <f t="shared" si="15"/>
        <v>0</v>
      </c>
    </row>
    <row r="54" spans="2:18" x14ac:dyDescent="0.35">
      <c r="B54" s="199"/>
      <c r="C54" s="201"/>
      <c r="D54" s="106">
        <f t="shared" si="26"/>
        <v>0</v>
      </c>
      <c r="E54" s="106">
        <f t="shared" si="1"/>
        <v>0</v>
      </c>
      <c r="F54" s="201"/>
      <c r="G54" s="5">
        <f t="shared" ref="G54" si="62">IF(F54&gt;0,8333,0)</f>
        <v>0</v>
      </c>
      <c r="H54" s="206">
        <f t="shared" si="3"/>
        <v>0</v>
      </c>
      <c r="I54" s="73">
        <f t="shared" si="4"/>
        <v>0</v>
      </c>
      <c r="K54" s="199"/>
      <c r="L54" s="199"/>
      <c r="M54" s="106">
        <f t="shared" si="11"/>
        <v>0</v>
      </c>
      <c r="N54" s="106">
        <f t="shared" si="12"/>
        <v>0</v>
      </c>
      <c r="O54" s="199"/>
      <c r="P54" s="5">
        <f t="shared" si="13"/>
        <v>0</v>
      </c>
      <c r="Q54" s="206">
        <f t="shared" si="14"/>
        <v>0</v>
      </c>
      <c r="R54" s="73">
        <f t="shared" si="15"/>
        <v>0</v>
      </c>
    </row>
    <row r="55" spans="2:18" x14ac:dyDescent="0.35">
      <c r="B55" s="199"/>
      <c r="C55" s="201"/>
      <c r="D55" s="106">
        <f t="shared" si="26"/>
        <v>0</v>
      </c>
      <c r="E55" s="106">
        <f t="shared" si="1"/>
        <v>0</v>
      </c>
      <c r="F55" s="201"/>
      <c r="G55" s="5">
        <f t="shared" ref="G55" si="63">IF(F55&gt;0,8333,0)</f>
        <v>0</v>
      </c>
      <c r="H55" s="206">
        <f t="shared" si="3"/>
        <v>0</v>
      </c>
      <c r="I55" s="73">
        <f t="shared" si="4"/>
        <v>0</v>
      </c>
      <c r="K55" s="199"/>
      <c r="L55" s="199"/>
      <c r="M55" s="106">
        <f t="shared" si="11"/>
        <v>0</v>
      </c>
      <c r="N55" s="106">
        <f t="shared" si="12"/>
        <v>0</v>
      </c>
      <c r="O55" s="199"/>
      <c r="P55" s="5">
        <f t="shared" si="13"/>
        <v>0</v>
      </c>
      <c r="Q55" s="206">
        <f t="shared" si="14"/>
        <v>0</v>
      </c>
      <c r="R55" s="73">
        <f t="shared" si="15"/>
        <v>0</v>
      </c>
    </row>
    <row r="56" spans="2:18" x14ac:dyDescent="0.35">
      <c r="B56" s="199"/>
      <c r="C56" s="201"/>
      <c r="D56" s="106">
        <f t="shared" si="26"/>
        <v>0</v>
      </c>
      <c r="E56" s="106">
        <f t="shared" si="1"/>
        <v>0</v>
      </c>
      <c r="F56" s="201"/>
      <c r="G56" s="5">
        <f t="shared" ref="G56" si="64">IF(F56&gt;0,8333,0)</f>
        <v>0</v>
      </c>
      <c r="H56" s="206">
        <f t="shared" si="3"/>
        <v>0</v>
      </c>
      <c r="I56" s="73">
        <f t="shared" si="4"/>
        <v>0</v>
      </c>
      <c r="K56" s="199"/>
      <c r="L56" s="199"/>
      <c r="M56" s="106">
        <f t="shared" si="11"/>
        <v>0</v>
      </c>
      <c r="N56" s="106">
        <f t="shared" si="12"/>
        <v>0</v>
      </c>
      <c r="O56" s="199"/>
      <c r="P56" s="5">
        <f t="shared" si="13"/>
        <v>0</v>
      </c>
      <c r="Q56" s="206">
        <f t="shared" si="14"/>
        <v>0</v>
      </c>
      <c r="R56" s="73">
        <f t="shared" si="15"/>
        <v>0</v>
      </c>
    </row>
    <row r="57" spans="2:18" x14ac:dyDescent="0.35">
      <c r="B57" s="199"/>
      <c r="C57" s="201"/>
      <c r="D57" s="106">
        <f t="shared" si="26"/>
        <v>0</v>
      </c>
      <c r="E57" s="106">
        <f t="shared" si="1"/>
        <v>0</v>
      </c>
      <c r="F57" s="201"/>
      <c r="G57" s="5">
        <f t="shared" ref="G57" si="65">IF(F57&gt;0,8333,0)</f>
        <v>0</v>
      </c>
      <c r="H57" s="206">
        <f t="shared" si="3"/>
        <v>0</v>
      </c>
      <c r="I57" s="73">
        <f t="shared" si="4"/>
        <v>0</v>
      </c>
      <c r="K57" s="199"/>
      <c r="L57" s="199"/>
      <c r="M57" s="106">
        <f t="shared" si="11"/>
        <v>0</v>
      </c>
      <c r="N57" s="106">
        <f t="shared" si="12"/>
        <v>0</v>
      </c>
      <c r="O57" s="199"/>
      <c r="P57" s="5">
        <f t="shared" si="13"/>
        <v>0</v>
      </c>
      <c r="Q57" s="206">
        <f t="shared" si="14"/>
        <v>0</v>
      </c>
      <c r="R57" s="73">
        <f t="shared" si="15"/>
        <v>0</v>
      </c>
    </row>
    <row r="58" spans="2:18" x14ac:dyDescent="0.35">
      <c r="B58" s="199"/>
      <c r="C58" s="201"/>
      <c r="D58" s="106">
        <f t="shared" si="26"/>
        <v>0</v>
      </c>
      <c r="E58" s="106">
        <f t="shared" si="1"/>
        <v>0</v>
      </c>
      <c r="F58" s="201"/>
      <c r="G58" s="5">
        <f t="shared" ref="G58" si="66">IF(F58&gt;0,8333,0)</f>
        <v>0</v>
      </c>
      <c r="H58" s="206">
        <f t="shared" si="3"/>
        <v>0</v>
      </c>
      <c r="I58" s="73">
        <f t="shared" si="4"/>
        <v>0</v>
      </c>
      <c r="K58" s="199"/>
      <c r="L58" s="199"/>
      <c r="M58" s="106">
        <f t="shared" si="11"/>
        <v>0</v>
      </c>
      <c r="N58" s="106">
        <f t="shared" si="12"/>
        <v>0</v>
      </c>
      <c r="O58" s="199"/>
      <c r="P58" s="5">
        <f t="shared" si="13"/>
        <v>0</v>
      </c>
      <c r="Q58" s="206">
        <f t="shared" si="14"/>
        <v>0</v>
      </c>
      <c r="R58" s="73">
        <f t="shared" si="15"/>
        <v>0</v>
      </c>
    </row>
    <row r="59" spans="2:18" x14ac:dyDescent="0.35">
      <c r="B59" s="199"/>
      <c r="C59" s="201"/>
      <c r="D59" s="106">
        <f t="shared" si="26"/>
        <v>0</v>
      </c>
      <c r="E59" s="106">
        <f t="shared" si="1"/>
        <v>0</v>
      </c>
      <c r="F59" s="201"/>
      <c r="G59" s="5">
        <f t="shared" ref="G59" si="67">IF(F59&gt;0,8333,0)</f>
        <v>0</v>
      </c>
      <c r="H59" s="206">
        <f t="shared" si="3"/>
        <v>0</v>
      </c>
      <c r="I59" s="73">
        <f t="shared" si="4"/>
        <v>0</v>
      </c>
      <c r="K59" s="199"/>
      <c r="L59" s="199"/>
      <c r="M59" s="106">
        <f t="shared" si="11"/>
        <v>0</v>
      </c>
      <c r="N59" s="106">
        <f t="shared" si="12"/>
        <v>0</v>
      </c>
      <c r="O59" s="199"/>
      <c r="P59" s="5">
        <f t="shared" si="13"/>
        <v>0</v>
      </c>
      <c r="Q59" s="206">
        <f t="shared" si="14"/>
        <v>0</v>
      </c>
      <c r="R59" s="73">
        <f t="shared" si="15"/>
        <v>0</v>
      </c>
    </row>
    <row r="60" spans="2:18" x14ac:dyDescent="0.35">
      <c r="B60" s="199"/>
      <c r="C60" s="201"/>
      <c r="D60" s="106">
        <f t="shared" si="26"/>
        <v>0</v>
      </c>
      <c r="E60" s="106">
        <f t="shared" si="1"/>
        <v>0</v>
      </c>
      <c r="F60" s="201"/>
      <c r="G60" s="5">
        <f t="shared" ref="G60" si="68">IF(F60&gt;0,8333,0)</f>
        <v>0</v>
      </c>
      <c r="H60" s="206">
        <f t="shared" si="3"/>
        <v>0</v>
      </c>
      <c r="I60" s="73">
        <f t="shared" si="4"/>
        <v>0</v>
      </c>
      <c r="K60" s="199"/>
      <c r="L60" s="199"/>
      <c r="M60" s="106">
        <f t="shared" si="11"/>
        <v>0</v>
      </c>
      <c r="N60" s="106">
        <f t="shared" si="12"/>
        <v>0</v>
      </c>
      <c r="O60" s="199"/>
      <c r="P60" s="5">
        <f t="shared" si="13"/>
        <v>0</v>
      </c>
      <c r="Q60" s="206">
        <f t="shared" si="14"/>
        <v>0</v>
      </c>
      <c r="R60" s="73">
        <f t="shared" si="15"/>
        <v>0</v>
      </c>
    </row>
    <row r="61" spans="2:18" x14ac:dyDescent="0.35">
      <c r="B61" s="199"/>
      <c r="C61" s="201"/>
      <c r="D61" s="106">
        <f t="shared" si="26"/>
        <v>0</v>
      </c>
      <c r="E61" s="106">
        <f t="shared" si="1"/>
        <v>0</v>
      </c>
      <c r="F61" s="201"/>
      <c r="G61" s="5">
        <f t="shared" ref="G61" si="69">IF(F61&gt;0,8333,0)</f>
        <v>0</v>
      </c>
      <c r="H61" s="206">
        <f t="shared" si="3"/>
        <v>0</v>
      </c>
      <c r="I61" s="73">
        <f t="shared" si="4"/>
        <v>0</v>
      </c>
      <c r="K61" s="199"/>
      <c r="L61" s="199"/>
      <c r="M61" s="106">
        <f t="shared" si="11"/>
        <v>0</v>
      </c>
      <c r="N61" s="106">
        <f t="shared" si="12"/>
        <v>0</v>
      </c>
      <c r="O61" s="199"/>
      <c r="P61" s="5">
        <f t="shared" si="13"/>
        <v>0</v>
      </c>
      <c r="Q61" s="206">
        <f t="shared" si="14"/>
        <v>0</v>
      </c>
      <c r="R61" s="73">
        <f t="shared" si="15"/>
        <v>0</v>
      </c>
    </row>
    <row r="62" spans="2:18" x14ac:dyDescent="0.35">
      <c r="B62" s="199"/>
      <c r="C62" s="201"/>
      <c r="D62" s="106">
        <f t="shared" si="26"/>
        <v>0</v>
      </c>
      <c r="E62" s="106">
        <f t="shared" si="1"/>
        <v>0</v>
      </c>
      <c r="F62" s="201"/>
      <c r="G62" s="5">
        <f t="shared" ref="G62" si="70">IF(F62&gt;0,8333,0)</f>
        <v>0</v>
      </c>
      <c r="H62" s="206">
        <f t="shared" si="3"/>
        <v>0</v>
      </c>
      <c r="I62" s="73">
        <f t="shared" si="4"/>
        <v>0</v>
      </c>
      <c r="K62" s="199"/>
      <c r="L62" s="199"/>
      <c r="M62" s="106">
        <f t="shared" si="11"/>
        <v>0</v>
      </c>
      <c r="N62" s="106">
        <f t="shared" si="12"/>
        <v>0</v>
      </c>
      <c r="O62" s="199"/>
      <c r="P62" s="5">
        <f t="shared" si="13"/>
        <v>0</v>
      </c>
      <c r="Q62" s="206">
        <f t="shared" si="14"/>
        <v>0</v>
      </c>
      <c r="R62" s="73">
        <f t="shared" si="15"/>
        <v>0</v>
      </c>
    </row>
    <row r="63" spans="2:18" x14ac:dyDescent="0.35">
      <c r="B63" s="199"/>
      <c r="C63" s="201"/>
      <c r="D63" s="106">
        <f t="shared" si="26"/>
        <v>0</v>
      </c>
      <c r="E63" s="106">
        <f t="shared" si="1"/>
        <v>0</v>
      </c>
      <c r="F63" s="201"/>
      <c r="G63" s="5">
        <f t="shared" ref="G63" si="71">IF(F63&gt;0,8333,0)</f>
        <v>0</v>
      </c>
      <c r="H63" s="206">
        <f t="shared" si="3"/>
        <v>0</v>
      </c>
      <c r="I63" s="73">
        <f t="shared" si="4"/>
        <v>0</v>
      </c>
      <c r="K63" s="199"/>
      <c r="L63" s="199"/>
      <c r="M63" s="106">
        <f t="shared" si="11"/>
        <v>0</v>
      </c>
      <c r="N63" s="106">
        <f t="shared" si="12"/>
        <v>0</v>
      </c>
      <c r="O63" s="199"/>
      <c r="P63" s="5">
        <f t="shared" si="13"/>
        <v>0</v>
      </c>
      <c r="Q63" s="206">
        <f t="shared" si="14"/>
        <v>0</v>
      </c>
      <c r="R63" s="73">
        <f t="shared" si="15"/>
        <v>0</v>
      </c>
    </row>
    <row r="64" spans="2:18" x14ac:dyDescent="0.35">
      <c r="B64" s="199"/>
      <c r="C64" s="201"/>
      <c r="D64" s="106">
        <f t="shared" si="26"/>
        <v>0</v>
      </c>
      <c r="E64" s="106">
        <f t="shared" si="1"/>
        <v>0</v>
      </c>
      <c r="F64" s="201"/>
      <c r="G64" s="5">
        <f t="shared" ref="G64" si="72">IF(F64&gt;0,8333,0)</f>
        <v>0</v>
      </c>
      <c r="H64" s="206">
        <f t="shared" si="3"/>
        <v>0</v>
      </c>
      <c r="I64" s="73">
        <f t="shared" si="4"/>
        <v>0</v>
      </c>
      <c r="K64" s="199"/>
      <c r="L64" s="199"/>
      <c r="M64" s="106">
        <f t="shared" si="11"/>
        <v>0</v>
      </c>
      <c r="N64" s="106">
        <f t="shared" si="12"/>
        <v>0</v>
      </c>
      <c r="O64" s="199"/>
      <c r="P64" s="5">
        <f t="shared" si="13"/>
        <v>0</v>
      </c>
      <c r="Q64" s="206">
        <f t="shared" si="14"/>
        <v>0</v>
      </c>
      <c r="R64" s="73">
        <f t="shared" si="15"/>
        <v>0</v>
      </c>
    </row>
    <row r="65" spans="2:18" x14ac:dyDescent="0.35">
      <c r="B65" s="199"/>
      <c r="C65" s="201"/>
      <c r="D65" s="106">
        <f t="shared" si="26"/>
        <v>0</v>
      </c>
      <c r="E65" s="106">
        <f t="shared" si="1"/>
        <v>0</v>
      </c>
      <c r="F65" s="201"/>
      <c r="G65" s="5">
        <f t="shared" ref="G65" si="73">IF(F65&gt;0,8333,0)</f>
        <v>0</v>
      </c>
      <c r="H65" s="206">
        <f t="shared" si="3"/>
        <v>0</v>
      </c>
      <c r="I65" s="73">
        <f t="shared" si="4"/>
        <v>0</v>
      </c>
      <c r="K65" s="199"/>
      <c r="L65" s="199"/>
      <c r="M65" s="106">
        <f t="shared" si="11"/>
        <v>0</v>
      </c>
      <c r="N65" s="106">
        <f t="shared" si="12"/>
        <v>0</v>
      </c>
      <c r="O65" s="199"/>
      <c r="P65" s="5">
        <f t="shared" si="13"/>
        <v>0</v>
      </c>
      <c r="Q65" s="206">
        <f t="shared" si="14"/>
        <v>0</v>
      </c>
      <c r="R65" s="73">
        <f t="shared" si="15"/>
        <v>0</v>
      </c>
    </row>
    <row r="66" spans="2:18" x14ac:dyDescent="0.35">
      <c r="B66" s="199"/>
      <c r="C66" s="201"/>
      <c r="D66" s="106">
        <f t="shared" si="26"/>
        <v>0</v>
      </c>
      <c r="E66" s="106">
        <f t="shared" si="1"/>
        <v>0</v>
      </c>
      <c r="F66" s="201"/>
      <c r="G66" s="5">
        <f t="shared" ref="G66" si="74">IF(F66&gt;0,8333,0)</f>
        <v>0</v>
      </c>
      <c r="H66" s="206">
        <f t="shared" si="3"/>
        <v>0</v>
      </c>
      <c r="I66" s="73">
        <f t="shared" si="4"/>
        <v>0</v>
      </c>
      <c r="K66" s="199"/>
      <c r="L66" s="199"/>
      <c r="M66" s="106">
        <f t="shared" si="11"/>
        <v>0</v>
      </c>
      <c r="N66" s="106">
        <f t="shared" si="12"/>
        <v>0</v>
      </c>
      <c r="O66" s="199"/>
      <c r="P66" s="5">
        <f t="shared" si="13"/>
        <v>0</v>
      </c>
      <c r="Q66" s="206">
        <f t="shared" si="14"/>
        <v>0</v>
      </c>
      <c r="R66" s="73">
        <f t="shared" si="15"/>
        <v>0</v>
      </c>
    </row>
    <row r="67" spans="2:18" x14ac:dyDescent="0.35">
      <c r="B67" s="199"/>
      <c r="C67" s="201"/>
      <c r="D67" s="106">
        <f t="shared" si="26"/>
        <v>0</v>
      </c>
      <c r="E67" s="106">
        <f t="shared" si="1"/>
        <v>0</v>
      </c>
      <c r="F67" s="201"/>
      <c r="G67" s="5">
        <f t="shared" ref="G67" si="75">IF(F67&gt;0,8333,0)</f>
        <v>0</v>
      </c>
      <c r="H67" s="206">
        <f t="shared" si="3"/>
        <v>0</v>
      </c>
      <c r="I67" s="73">
        <f t="shared" si="4"/>
        <v>0</v>
      </c>
      <c r="K67" s="199"/>
      <c r="L67" s="199"/>
      <c r="M67" s="106">
        <f t="shared" si="11"/>
        <v>0</v>
      </c>
      <c r="N67" s="106">
        <f t="shared" si="12"/>
        <v>0</v>
      </c>
      <c r="O67" s="199"/>
      <c r="P67" s="5">
        <f t="shared" si="13"/>
        <v>0</v>
      </c>
      <c r="Q67" s="206">
        <f t="shared" si="14"/>
        <v>0</v>
      </c>
      <c r="R67" s="73">
        <f t="shared" si="15"/>
        <v>0</v>
      </c>
    </row>
    <row r="68" spans="2:18" x14ac:dyDescent="0.35">
      <c r="B68" s="199"/>
      <c r="C68" s="201"/>
      <c r="D68" s="106">
        <f t="shared" si="26"/>
        <v>0</v>
      </c>
      <c r="E68" s="106">
        <f t="shared" si="1"/>
        <v>0</v>
      </c>
      <c r="F68" s="201"/>
      <c r="G68" s="5">
        <f t="shared" ref="G68" si="76">IF(F68&gt;0,8333,0)</f>
        <v>0</v>
      </c>
      <c r="H68" s="206">
        <f t="shared" si="3"/>
        <v>0</v>
      </c>
      <c r="I68" s="73">
        <f t="shared" si="4"/>
        <v>0</v>
      </c>
      <c r="K68" s="199"/>
      <c r="L68" s="199"/>
      <c r="M68" s="106">
        <f t="shared" si="11"/>
        <v>0</v>
      </c>
      <c r="N68" s="106">
        <f t="shared" si="12"/>
        <v>0</v>
      </c>
      <c r="O68" s="199"/>
      <c r="P68" s="5">
        <f t="shared" si="13"/>
        <v>0</v>
      </c>
      <c r="Q68" s="206">
        <f t="shared" si="14"/>
        <v>0</v>
      </c>
      <c r="R68" s="73">
        <f t="shared" si="15"/>
        <v>0</v>
      </c>
    </row>
    <row r="69" spans="2:18" x14ac:dyDescent="0.35">
      <c r="B69" s="199"/>
      <c r="C69" s="201"/>
      <c r="D69" s="106">
        <f t="shared" si="26"/>
        <v>0</v>
      </c>
      <c r="E69" s="106">
        <f t="shared" si="1"/>
        <v>0</v>
      </c>
      <c r="F69" s="201"/>
      <c r="G69" s="5">
        <f t="shared" ref="G69" si="77">IF(F69&gt;0,8333,0)</f>
        <v>0</v>
      </c>
      <c r="H69" s="206">
        <f t="shared" si="3"/>
        <v>0</v>
      </c>
      <c r="I69" s="73">
        <f t="shared" si="4"/>
        <v>0</v>
      </c>
      <c r="K69" s="199"/>
      <c r="L69" s="199"/>
      <c r="M69" s="106">
        <f t="shared" si="11"/>
        <v>0</v>
      </c>
      <c r="N69" s="106">
        <f t="shared" si="12"/>
        <v>0</v>
      </c>
      <c r="O69" s="199"/>
      <c r="P69" s="5">
        <f t="shared" si="13"/>
        <v>0</v>
      </c>
      <c r="Q69" s="206">
        <f t="shared" si="14"/>
        <v>0</v>
      </c>
      <c r="R69" s="73">
        <f t="shared" si="15"/>
        <v>0</v>
      </c>
    </row>
    <row r="70" spans="2:18" x14ac:dyDescent="0.35">
      <c r="B70" s="199"/>
      <c r="C70" s="201"/>
      <c r="D70" s="106">
        <f t="shared" si="26"/>
        <v>0</v>
      </c>
      <c r="E70" s="106">
        <f t="shared" si="1"/>
        <v>0</v>
      </c>
      <c r="F70" s="201"/>
      <c r="G70" s="5">
        <f t="shared" ref="G70" si="78">IF(F70&gt;0,8333,0)</f>
        <v>0</v>
      </c>
      <c r="H70" s="206">
        <f t="shared" si="3"/>
        <v>0</v>
      </c>
      <c r="I70" s="73">
        <f t="shared" si="4"/>
        <v>0</v>
      </c>
      <c r="K70" s="199"/>
      <c r="L70" s="199"/>
      <c r="M70" s="106">
        <f t="shared" si="11"/>
        <v>0</v>
      </c>
      <c r="N70" s="106">
        <f t="shared" si="12"/>
        <v>0</v>
      </c>
      <c r="O70" s="199"/>
      <c r="P70" s="5">
        <f t="shared" si="13"/>
        <v>0</v>
      </c>
      <c r="Q70" s="206">
        <f t="shared" si="14"/>
        <v>0</v>
      </c>
      <c r="R70" s="73">
        <f t="shared" si="15"/>
        <v>0</v>
      </c>
    </row>
    <row r="71" spans="2:18" x14ac:dyDescent="0.35">
      <c r="B71" s="199"/>
      <c r="C71" s="201"/>
      <c r="D71" s="106">
        <f t="shared" si="26"/>
        <v>0</v>
      </c>
      <c r="E71" s="106">
        <f t="shared" ref="E71:E102" si="79">IF((C71-D71&gt;0),-(D71-C71),0)</f>
        <v>0</v>
      </c>
      <c r="F71" s="201"/>
      <c r="G71" s="5">
        <f t="shared" ref="G71" si="80">IF(F71&gt;0,8333,0)</f>
        <v>0</v>
      </c>
      <c r="H71" s="206">
        <f t="shared" ref="H71:H102" si="81">IF((F71-G71&gt;0),-(G71-F71),0)</f>
        <v>0</v>
      </c>
      <c r="I71" s="73">
        <f t="shared" ref="I71:I102" si="82">+E71+H71</f>
        <v>0</v>
      </c>
      <c r="K71" s="199"/>
      <c r="L71" s="199"/>
      <c r="M71" s="106">
        <f t="shared" si="11"/>
        <v>0</v>
      </c>
      <c r="N71" s="106">
        <f t="shared" si="12"/>
        <v>0</v>
      </c>
      <c r="O71" s="199"/>
      <c r="P71" s="5">
        <f t="shared" si="13"/>
        <v>0</v>
      </c>
      <c r="Q71" s="206">
        <f t="shared" si="14"/>
        <v>0</v>
      </c>
      <c r="R71" s="73">
        <f t="shared" si="15"/>
        <v>0</v>
      </c>
    </row>
    <row r="72" spans="2:18" x14ac:dyDescent="0.35">
      <c r="B72" s="199"/>
      <c r="C72" s="201"/>
      <c r="D72" s="106">
        <f t="shared" si="26"/>
        <v>0</v>
      </c>
      <c r="E72" s="106">
        <f t="shared" si="79"/>
        <v>0</v>
      </c>
      <c r="F72" s="201"/>
      <c r="G72" s="5">
        <f t="shared" ref="G72" si="83">IF(F72&gt;0,8333,0)</f>
        <v>0</v>
      </c>
      <c r="H72" s="206">
        <f t="shared" si="81"/>
        <v>0</v>
      </c>
      <c r="I72" s="73">
        <f t="shared" si="82"/>
        <v>0</v>
      </c>
      <c r="K72" s="199"/>
      <c r="L72" s="199"/>
      <c r="M72" s="106">
        <f t="shared" ref="M72:M102" si="84">IF(L72&gt;0,8333,0)</f>
        <v>0</v>
      </c>
      <c r="N72" s="106">
        <f t="shared" ref="N72:N102" si="85">IF((L72-M72&gt;0),-(M72-L72),0)</f>
        <v>0</v>
      </c>
      <c r="O72" s="199"/>
      <c r="P72" s="5">
        <f t="shared" ref="P72:P102" si="86">IF(O72&gt;0,8333,0)</f>
        <v>0</v>
      </c>
      <c r="Q72" s="206">
        <f t="shared" ref="Q72:Q102" si="87">IF((O72-P72&gt;0),-(P72-O72),0)</f>
        <v>0</v>
      </c>
      <c r="R72" s="73">
        <f t="shared" ref="R72:R102" si="88">+N72+Q72</f>
        <v>0</v>
      </c>
    </row>
    <row r="73" spans="2:18" x14ac:dyDescent="0.35">
      <c r="B73" s="199"/>
      <c r="C73" s="201"/>
      <c r="D73" s="106">
        <f t="shared" si="26"/>
        <v>0</v>
      </c>
      <c r="E73" s="106">
        <f t="shared" si="79"/>
        <v>0</v>
      </c>
      <c r="F73" s="201"/>
      <c r="G73" s="5">
        <f t="shared" ref="G73" si="89">IF(F73&gt;0,8333,0)</f>
        <v>0</v>
      </c>
      <c r="H73" s="206">
        <f t="shared" si="81"/>
        <v>0</v>
      </c>
      <c r="I73" s="73">
        <f t="shared" si="82"/>
        <v>0</v>
      </c>
      <c r="K73" s="199"/>
      <c r="L73" s="199"/>
      <c r="M73" s="106">
        <f t="shared" si="84"/>
        <v>0</v>
      </c>
      <c r="N73" s="106">
        <f t="shared" si="85"/>
        <v>0</v>
      </c>
      <c r="O73" s="199"/>
      <c r="P73" s="5">
        <f t="shared" si="86"/>
        <v>0</v>
      </c>
      <c r="Q73" s="206">
        <f t="shared" si="87"/>
        <v>0</v>
      </c>
      <c r="R73" s="73">
        <f t="shared" si="88"/>
        <v>0</v>
      </c>
    </row>
    <row r="74" spans="2:18" x14ac:dyDescent="0.35">
      <c r="B74" s="199"/>
      <c r="C74" s="201"/>
      <c r="D74" s="106">
        <f t="shared" si="26"/>
        <v>0</v>
      </c>
      <c r="E74" s="106">
        <f t="shared" si="79"/>
        <v>0</v>
      </c>
      <c r="F74" s="201"/>
      <c r="G74" s="5">
        <f t="shared" ref="G74" si="90">IF(F74&gt;0,8333,0)</f>
        <v>0</v>
      </c>
      <c r="H74" s="206">
        <f t="shared" si="81"/>
        <v>0</v>
      </c>
      <c r="I74" s="73">
        <f t="shared" si="82"/>
        <v>0</v>
      </c>
      <c r="K74" s="199"/>
      <c r="L74" s="199"/>
      <c r="M74" s="106">
        <f t="shared" si="84"/>
        <v>0</v>
      </c>
      <c r="N74" s="106">
        <f t="shared" si="85"/>
        <v>0</v>
      </c>
      <c r="O74" s="199"/>
      <c r="P74" s="5">
        <f t="shared" si="86"/>
        <v>0</v>
      </c>
      <c r="Q74" s="206">
        <f t="shared" si="87"/>
        <v>0</v>
      </c>
      <c r="R74" s="73">
        <f t="shared" si="88"/>
        <v>0</v>
      </c>
    </row>
    <row r="75" spans="2:18" x14ac:dyDescent="0.35">
      <c r="B75" s="199"/>
      <c r="C75" s="201"/>
      <c r="D75" s="106">
        <f t="shared" si="26"/>
        <v>0</v>
      </c>
      <c r="E75" s="106">
        <f t="shared" si="79"/>
        <v>0</v>
      </c>
      <c r="F75" s="201"/>
      <c r="G75" s="5">
        <f t="shared" ref="G75" si="91">IF(F75&gt;0,8333,0)</f>
        <v>0</v>
      </c>
      <c r="H75" s="206">
        <f t="shared" si="81"/>
        <v>0</v>
      </c>
      <c r="I75" s="73">
        <f t="shared" si="82"/>
        <v>0</v>
      </c>
      <c r="K75" s="199"/>
      <c r="L75" s="199"/>
      <c r="M75" s="106">
        <f t="shared" si="84"/>
        <v>0</v>
      </c>
      <c r="N75" s="106">
        <f t="shared" si="85"/>
        <v>0</v>
      </c>
      <c r="O75" s="199"/>
      <c r="P75" s="5">
        <f t="shared" si="86"/>
        <v>0</v>
      </c>
      <c r="Q75" s="206">
        <f t="shared" si="87"/>
        <v>0</v>
      </c>
      <c r="R75" s="73">
        <f t="shared" si="88"/>
        <v>0</v>
      </c>
    </row>
    <row r="76" spans="2:18" x14ac:dyDescent="0.35">
      <c r="B76" s="199"/>
      <c r="C76" s="201"/>
      <c r="D76" s="106">
        <f t="shared" si="26"/>
        <v>0</v>
      </c>
      <c r="E76" s="106">
        <f t="shared" si="79"/>
        <v>0</v>
      </c>
      <c r="F76" s="201"/>
      <c r="G76" s="5">
        <f t="shared" ref="G76" si="92">IF(F76&gt;0,8333,0)</f>
        <v>0</v>
      </c>
      <c r="H76" s="206">
        <f t="shared" si="81"/>
        <v>0</v>
      </c>
      <c r="I76" s="73">
        <f t="shared" si="82"/>
        <v>0</v>
      </c>
      <c r="K76" s="199"/>
      <c r="L76" s="199"/>
      <c r="M76" s="106">
        <f t="shared" si="84"/>
        <v>0</v>
      </c>
      <c r="N76" s="106">
        <f t="shared" si="85"/>
        <v>0</v>
      </c>
      <c r="O76" s="199"/>
      <c r="P76" s="5">
        <f t="shared" si="86"/>
        <v>0</v>
      </c>
      <c r="Q76" s="206">
        <f t="shared" si="87"/>
        <v>0</v>
      </c>
      <c r="R76" s="73">
        <f t="shared" si="88"/>
        <v>0</v>
      </c>
    </row>
    <row r="77" spans="2:18" x14ac:dyDescent="0.35">
      <c r="B77" s="199"/>
      <c r="C77" s="201"/>
      <c r="D77" s="106">
        <f t="shared" si="26"/>
        <v>0</v>
      </c>
      <c r="E77" s="106">
        <f t="shared" si="79"/>
        <v>0</v>
      </c>
      <c r="F77" s="201"/>
      <c r="G77" s="5">
        <f t="shared" ref="G77" si="93">IF(F77&gt;0,8333,0)</f>
        <v>0</v>
      </c>
      <c r="H77" s="206">
        <f t="shared" si="81"/>
        <v>0</v>
      </c>
      <c r="I77" s="73">
        <f t="shared" si="82"/>
        <v>0</v>
      </c>
      <c r="K77" s="199"/>
      <c r="L77" s="199"/>
      <c r="M77" s="106">
        <f t="shared" si="84"/>
        <v>0</v>
      </c>
      <c r="N77" s="106">
        <f t="shared" si="85"/>
        <v>0</v>
      </c>
      <c r="O77" s="199"/>
      <c r="P77" s="5">
        <f t="shared" si="86"/>
        <v>0</v>
      </c>
      <c r="Q77" s="206">
        <f t="shared" si="87"/>
        <v>0</v>
      </c>
      <c r="R77" s="73">
        <f t="shared" si="88"/>
        <v>0</v>
      </c>
    </row>
    <row r="78" spans="2:18" x14ac:dyDescent="0.35">
      <c r="B78" s="199"/>
      <c r="C78" s="201"/>
      <c r="D78" s="106">
        <f t="shared" si="26"/>
        <v>0</v>
      </c>
      <c r="E78" s="106">
        <f t="shared" si="79"/>
        <v>0</v>
      </c>
      <c r="F78" s="201"/>
      <c r="G78" s="5">
        <f t="shared" ref="G78" si="94">IF(F78&gt;0,8333,0)</f>
        <v>0</v>
      </c>
      <c r="H78" s="206">
        <f t="shared" si="81"/>
        <v>0</v>
      </c>
      <c r="I78" s="73">
        <f t="shared" si="82"/>
        <v>0</v>
      </c>
      <c r="K78" s="199"/>
      <c r="L78" s="199"/>
      <c r="M78" s="106">
        <f t="shared" si="84"/>
        <v>0</v>
      </c>
      <c r="N78" s="106">
        <f t="shared" si="85"/>
        <v>0</v>
      </c>
      <c r="O78" s="199"/>
      <c r="P78" s="5">
        <f t="shared" si="86"/>
        <v>0</v>
      </c>
      <c r="Q78" s="206">
        <f t="shared" si="87"/>
        <v>0</v>
      </c>
      <c r="R78" s="73">
        <f t="shared" si="88"/>
        <v>0</v>
      </c>
    </row>
    <row r="79" spans="2:18" x14ac:dyDescent="0.35">
      <c r="B79" s="199"/>
      <c r="C79" s="201"/>
      <c r="D79" s="106">
        <f t="shared" si="26"/>
        <v>0</v>
      </c>
      <c r="E79" s="106">
        <f t="shared" si="79"/>
        <v>0</v>
      </c>
      <c r="F79" s="201"/>
      <c r="G79" s="5">
        <f t="shared" ref="G79" si="95">IF(F79&gt;0,8333,0)</f>
        <v>0</v>
      </c>
      <c r="H79" s="206">
        <f t="shared" si="81"/>
        <v>0</v>
      </c>
      <c r="I79" s="73">
        <f t="shared" si="82"/>
        <v>0</v>
      </c>
      <c r="K79" s="199"/>
      <c r="L79" s="199"/>
      <c r="M79" s="106">
        <f t="shared" si="84"/>
        <v>0</v>
      </c>
      <c r="N79" s="106">
        <f t="shared" si="85"/>
        <v>0</v>
      </c>
      <c r="O79" s="199"/>
      <c r="P79" s="5">
        <f t="shared" si="86"/>
        <v>0</v>
      </c>
      <c r="Q79" s="206">
        <f t="shared" si="87"/>
        <v>0</v>
      </c>
      <c r="R79" s="73">
        <f t="shared" si="88"/>
        <v>0</v>
      </c>
    </row>
    <row r="80" spans="2:18" x14ac:dyDescent="0.35">
      <c r="B80" s="199"/>
      <c r="C80" s="201"/>
      <c r="D80" s="106">
        <f t="shared" si="26"/>
        <v>0</v>
      </c>
      <c r="E80" s="106">
        <f t="shared" si="79"/>
        <v>0</v>
      </c>
      <c r="F80" s="201"/>
      <c r="G80" s="5">
        <f t="shared" ref="G80" si="96">IF(F80&gt;0,8333,0)</f>
        <v>0</v>
      </c>
      <c r="H80" s="206">
        <f t="shared" si="81"/>
        <v>0</v>
      </c>
      <c r="I80" s="73">
        <f t="shared" si="82"/>
        <v>0</v>
      </c>
      <c r="K80" s="199"/>
      <c r="L80" s="199"/>
      <c r="M80" s="106">
        <f t="shared" si="84"/>
        <v>0</v>
      </c>
      <c r="N80" s="106">
        <f t="shared" si="85"/>
        <v>0</v>
      </c>
      <c r="O80" s="199"/>
      <c r="P80" s="5">
        <f t="shared" si="86"/>
        <v>0</v>
      </c>
      <c r="Q80" s="206">
        <f t="shared" si="87"/>
        <v>0</v>
      </c>
      <c r="R80" s="73">
        <f t="shared" si="88"/>
        <v>0</v>
      </c>
    </row>
    <row r="81" spans="2:18" x14ac:dyDescent="0.35">
      <c r="B81" s="199"/>
      <c r="C81" s="201"/>
      <c r="D81" s="106">
        <f t="shared" si="26"/>
        <v>0</v>
      </c>
      <c r="E81" s="106">
        <f t="shared" si="79"/>
        <v>0</v>
      </c>
      <c r="F81" s="201"/>
      <c r="G81" s="5">
        <f t="shared" ref="G81" si="97">IF(F81&gt;0,8333,0)</f>
        <v>0</v>
      </c>
      <c r="H81" s="206">
        <f t="shared" si="81"/>
        <v>0</v>
      </c>
      <c r="I81" s="73">
        <f t="shared" si="82"/>
        <v>0</v>
      </c>
      <c r="K81" s="199"/>
      <c r="L81" s="199"/>
      <c r="M81" s="106">
        <f t="shared" si="84"/>
        <v>0</v>
      </c>
      <c r="N81" s="106">
        <f t="shared" si="85"/>
        <v>0</v>
      </c>
      <c r="O81" s="199"/>
      <c r="P81" s="5">
        <f t="shared" si="86"/>
        <v>0</v>
      </c>
      <c r="Q81" s="206">
        <f t="shared" si="87"/>
        <v>0</v>
      </c>
      <c r="R81" s="73">
        <f t="shared" si="88"/>
        <v>0</v>
      </c>
    </row>
    <row r="82" spans="2:18" x14ac:dyDescent="0.35">
      <c r="B82" s="199"/>
      <c r="C82" s="201"/>
      <c r="D82" s="106">
        <f t="shared" si="26"/>
        <v>0</v>
      </c>
      <c r="E82" s="106">
        <f t="shared" si="79"/>
        <v>0</v>
      </c>
      <c r="F82" s="201"/>
      <c r="G82" s="5">
        <f t="shared" ref="G82" si="98">IF(F82&gt;0,8333,0)</f>
        <v>0</v>
      </c>
      <c r="H82" s="206">
        <f t="shared" si="81"/>
        <v>0</v>
      </c>
      <c r="I82" s="73">
        <f t="shared" si="82"/>
        <v>0</v>
      </c>
      <c r="K82" s="199"/>
      <c r="L82" s="199"/>
      <c r="M82" s="106">
        <f t="shared" si="84"/>
        <v>0</v>
      </c>
      <c r="N82" s="106">
        <f t="shared" si="85"/>
        <v>0</v>
      </c>
      <c r="O82" s="199"/>
      <c r="P82" s="5">
        <f t="shared" si="86"/>
        <v>0</v>
      </c>
      <c r="Q82" s="206">
        <f t="shared" si="87"/>
        <v>0</v>
      </c>
      <c r="R82" s="73">
        <f t="shared" si="88"/>
        <v>0</v>
      </c>
    </row>
    <row r="83" spans="2:18" x14ac:dyDescent="0.35">
      <c r="B83" s="199"/>
      <c r="C83" s="201"/>
      <c r="D83" s="106">
        <f t="shared" ref="D83:D102" si="99">IF(C83&gt;0,8333,0)</f>
        <v>0</v>
      </c>
      <c r="E83" s="106">
        <f t="shared" si="79"/>
        <v>0</v>
      </c>
      <c r="F83" s="201"/>
      <c r="G83" s="5">
        <f t="shared" ref="G83" si="100">IF(F83&gt;0,8333,0)</f>
        <v>0</v>
      </c>
      <c r="H83" s="206">
        <f t="shared" si="81"/>
        <v>0</v>
      </c>
      <c r="I83" s="73">
        <f t="shared" si="82"/>
        <v>0</v>
      </c>
      <c r="K83" s="199"/>
      <c r="L83" s="199"/>
      <c r="M83" s="106">
        <f t="shared" si="84"/>
        <v>0</v>
      </c>
      <c r="N83" s="106">
        <f t="shared" si="85"/>
        <v>0</v>
      </c>
      <c r="O83" s="199"/>
      <c r="P83" s="5">
        <f t="shared" si="86"/>
        <v>0</v>
      </c>
      <c r="Q83" s="206">
        <f t="shared" si="87"/>
        <v>0</v>
      </c>
      <c r="R83" s="73">
        <f t="shared" si="88"/>
        <v>0</v>
      </c>
    </row>
    <row r="84" spans="2:18" x14ac:dyDescent="0.35">
      <c r="B84" s="199"/>
      <c r="C84" s="201"/>
      <c r="D84" s="106">
        <f t="shared" si="99"/>
        <v>0</v>
      </c>
      <c r="E84" s="106">
        <f t="shared" si="79"/>
        <v>0</v>
      </c>
      <c r="F84" s="201"/>
      <c r="G84" s="5">
        <f t="shared" ref="G84" si="101">IF(F84&gt;0,8333,0)</f>
        <v>0</v>
      </c>
      <c r="H84" s="206">
        <f t="shared" si="81"/>
        <v>0</v>
      </c>
      <c r="I84" s="73">
        <f t="shared" si="82"/>
        <v>0</v>
      </c>
      <c r="K84" s="199"/>
      <c r="L84" s="199"/>
      <c r="M84" s="106">
        <f t="shared" si="84"/>
        <v>0</v>
      </c>
      <c r="N84" s="106">
        <f t="shared" si="85"/>
        <v>0</v>
      </c>
      <c r="O84" s="199"/>
      <c r="P84" s="5">
        <f t="shared" si="86"/>
        <v>0</v>
      </c>
      <c r="Q84" s="206">
        <f t="shared" si="87"/>
        <v>0</v>
      </c>
      <c r="R84" s="73">
        <f t="shared" si="88"/>
        <v>0</v>
      </c>
    </row>
    <row r="85" spans="2:18" x14ac:dyDescent="0.35">
      <c r="B85" s="199"/>
      <c r="C85" s="201"/>
      <c r="D85" s="106">
        <f t="shared" si="99"/>
        <v>0</v>
      </c>
      <c r="E85" s="106">
        <f t="shared" si="79"/>
        <v>0</v>
      </c>
      <c r="F85" s="201"/>
      <c r="G85" s="5">
        <f t="shared" ref="G85" si="102">IF(F85&gt;0,8333,0)</f>
        <v>0</v>
      </c>
      <c r="H85" s="206">
        <f t="shared" si="81"/>
        <v>0</v>
      </c>
      <c r="I85" s="73">
        <f t="shared" si="82"/>
        <v>0</v>
      </c>
      <c r="K85" s="199"/>
      <c r="L85" s="199"/>
      <c r="M85" s="106">
        <f t="shared" si="84"/>
        <v>0</v>
      </c>
      <c r="N85" s="106">
        <f t="shared" si="85"/>
        <v>0</v>
      </c>
      <c r="O85" s="199"/>
      <c r="P85" s="5">
        <f t="shared" si="86"/>
        <v>0</v>
      </c>
      <c r="Q85" s="206">
        <f t="shared" si="87"/>
        <v>0</v>
      </c>
      <c r="R85" s="73">
        <f t="shared" si="88"/>
        <v>0</v>
      </c>
    </row>
    <row r="86" spans="2:18" x14ac:dyDescent="0.35">
      <c r="B86" s="199"/>
      <c r="C86" s="201"/>
      <c r="D86" s="106">
        <f t="shared" si="99"/>
        <v>0</v>
      </c>
      <c r="E86" s="106">
        <f t="shared" si="79"/>
        <v>0</v>
      </c>
      <c r="F86" s="201"/>
      <c r="G86" s="5">
        <f t="shared" ref="G86" si="103">IF(F86&gt;0,8333,0)</f>
        <v>0</v>
      </c>
      <c r="H86" s="206">
        <f t="shared" si="81"/>
        <v>0</v>
      </c>
      <c r="I86" s="73">
        <f t="shared" si="82"/>
        <v>0</v>
      </c>
      <c r="K86" s="199"/>
      <c r="L86" s="199"/>
      <c r="M86" s="106">
        <f t="shared" si="84"/>
        <v>0</v>
      </c>
      <c r="N86" s="106">
        <f t="shared" si="85"/>
        <v>0</v>
      </c>
      <c r="O86" s="199"/>
      <c r="P86" s="5">
        <f t="shared" si="86"/>
        <v>0</v>
      </c>
      <c r="Q86" s="206">
        <f t="shared" si="87"/>
        <v>0</v>
      </c>
      <c r="R86" s="73">
        <f t="shared" si="88"/>
        <v>0</v>
      </c>
    </row>
    <row r="87" spans="2:18" x14ac:dyDescent="0.35">
      <c r="B87" s="199"/>
      <c r="C87" s="201"/>
      <c r="D87" s="106">
        <f t="shared" si="99"/>
        <v>0</v>
      </c>
      <c r="E87" s="106">
        <f t="shared" si="79"/>
        <v>0</v>
      </c>
      <c r="F87" s="201"/>
      <c r="G87" s="5">
        <f t="shared" ref="G87" si="104">IF(F87&gt;0,8333,0)</f>
        <v>0</v>
      </c>
      <c r="H87" s="206">
        <f t="shared" si="81"/>
        <v>0</v>
      </c>
      <c r="I87" s="73">
        <f t="shared" si="82"/>
        <v>0</v>
      </c>
      <c r="K87" s="199"/>
      <c r="L87" s="199"/>
      <c r="M87" s="106">
        <f t="shared" si="84"/>
        <v>0</v>
      </c>
      <c r="N87" s="106">
        <f t="shared" si="85"/>
        <v>0</v>
      </c>
      <c r="O87" s="199"/>
      <c r="P87" s="5">
        <f t="shared" si="86"/>
        <v>0</v>
      </c>
      <c r="Q87" s="206">
        <f t="shared" si="87"/>
        <v>0</v>
      </c>
      <c r="R87" s="73">
        <f t="shared" si="88"/>
        <v>0</v>
      </c>
    </row>
    <row r="88" spans="2:18" x14ac:dyDescent="0.35">
      <c r="B88" s="199"/>
      <c r="C88" s="201"/>
      <c r="D88" s="106">
        <f t="shared" si="99"/>
        <v>0</v>
      </c>
      <c r="E88" s="106">
        <f t="shared" si="79"/>
        <v>0</v>
      </c>
      <c r="F88" s="201"/>
      <c r="G88" s="5">
        <f t="shared" ref="G88" si="105">IF(F88&gt;0,8333,0)</f>
        <v>0</v>
      </c>
      <c r="H88" s="206">
        <f t="shared" si="81"/>
        <v>0</v>
      </c>
      <c r="I88" s="73">
        <f t="shared" si="82"/>
        <v>0</v>
      </c>
      <c r="K88" s="199"/>
      <c r="L88" s="199"/>
      <c r="M88" s="106">
        <f t="shared" si="84"/>
        <v>0</v>
      </c>
      <c r="N88" s="106">
        <f t="shared" si="85"/>
        <v>0</v>
      </c>
      <c r="O88" s="199"/>
      <c r="P88" s="5">
        <f t="shared" si="86"/>
        <v>0</v>
      </c>
      <c r="Q88" s="206">
        <f t="shared" si="87"/>
        <v>0</v>
      </c>
      <c r="R88" s="73">
        <f t="shared" si="88"/>
        <v>0</v>
      </c>
    </row>
    <row r="89" spans="2:18" x14ac:dyDescent="0.35">
      <c r="B89" s="199"/>
      <c r="C89" s="201"/>
      <c r="D89" s="106">
        <f t="shared" si="99"/>
        <v>0</v>
      </c>
      <c r="E89" s="106">
        <f t="shared" si="79"/>
        <v>0</v>
      </c>
      <c r="F89" s="201"/>
      <c r="G89" s="5">
        <f t="shared" ref="G89" si="106">IF(F89&gt;0,8333,0)</f>
        <v>0</v>
      </c>
      <c r="H89" s="206">
        <f t="shared" si="81"/>
        <v>0</v>
      </c>
      <c r="I89" s="73">
        <f t="shared" si="82"/>
        <v>0</v>
      </c>
      <c r="K89" s="199"/>
      <c r="L89" s="199"/>
      <c r="M89" s="106">
        <f t="shared" si="84"/>
        <v>0</v>
      </c>
      <c r="N89" s="106">
        <f t="shared" si="85"/>
        <v>0</v>
      </c>
      <c r="O89" s="199"/>
      <c r="P89" s="5">
        <f t="shared" si="86"/>
        <v>0</v>
      </c>
      <c r="Q89" s="206">
        <f t="shared" si="87"/>
        <v>0</v>
      </c>
      <c r="R89" s="73">
        <f t="shared" si="88"/>
        <v>0</v>
      </c>
    </row>
    <row r="90" spans="2:18" x14ac:dyDescent="0.35">
      <c r="B90" s="199"/>
      <c r="C90" s="201"/>
      <c r="D90" s="106">
        <f t="shared" si="99"/>
        <v>0</v>
      </c>
      <c r="E90" s="106">
        <f t="shared" si="79"/>
        <v>0</v>
      </c>
      <c r="F90" s="201"/>
      <c r="G90" s="5">
        <f t="shared" ref="G90" si="107">IF(F90&gt;0,8333,0)</f>
        <v>0</v>
      </c>
      <c r="H90" s="206">
        <f t="shared" si="81"/>
        <v>0</v>
      </c>
      <c r="I90" s="73">
        <f t="shared" si="82"/>
        <v>0</v>
      </c>
      <c r="K90" s="199"/>
      <c r="L90" s="199"/>
      <c r="M90" s="106">
        <f t="shared" si="84"/>
        <v>0</v>
      </c>
      <c r="N90" s="106">
        <f t="shared" si="85"/>
        <v>0</v>
      </c>
      <c r="O90" s="199"/>
      <c r="P90" s="5">
        <f t="shared" si="86"/>
        <v>0</v>
      </c>
      <c r="Q90" s="206">
        <f t="shared" si="87"/>
        <v>0</v>
      </c>
      <c r="R90" s="73">
        <f t="shared" si="88"/>
        <v>0</v>
      </c>
    </row>
    <row r="91" spans="2:18" x14ac:dyDescent="0.35">
      <c r="B91" s="199"/>
      <c r="C91" s="201"/>
      <c r="D91" s="106">
        <f t="shared" si="99"/>
        <v>0</v>
      </c>
      <c r="E91" s="106">
        <f t="shared" si="79"/>
        <v>0</v>
      </c>
      <c r="F91" s="201"/>
      <c r="G91" s="5">
        <f t="shared" ref="G91" si="108">IF(F91&gt;0,8333,0)</f>
        <v>0</v>
      </c>
      <c r="H91" s="206">
        <f t="shared" si="81"/>
        <v>0</v>
      </c>
      <c r="I91" s="73">
        <f t="shared" si="82"/>
        <v>0</v>
      </c>
      <c r="K91" s="199"/>
      <c r="L91" s="199"/>
      <c r="M91" s="106">
        <f t="shared" si="84"/>
        <v>0</v>
      </c>
      <c r="N91" s="106">
        <f t="shared" si="85"/>
        <v>0</v>
      </c>
      <c r="O91" s="199"/>
      <c r="P91" s="5">
        <f t="shared" si="86"/>
        <v>0</v>
      </c>
      <c r="Q91" s="206">
        <f t="shared" si="87"/>
        <v>0</v>
      </c>
      <c r="R91" s="73">
        <f t="shared" si="88"/>
        <v>0</v>
      </c>
    </row>
    <row r="92" spans="2:18" x14ac:dyDescent="0.35">
      <c r="B92" s="199"/>
      <c r="C92" s="201"/>
      <c r="D92" s="106">
        <f t="shared" si="99"/>
        <v>0</v>
      </c>
      <c r="E92" s="106">
        <f t="shared" si="79"/>
        <v>0</v>
      </c>
      <c r="F92" s="201"/>
      <c r="G92" s="5">
        <f t="shared" ref="G92" si="109">IF(F92&gt;0,8333,0)</f>
        <v>0</v>
      </c>
      <c r="H92" s="206">
        <f t="shared" si="81"/>
        <v>0</v>
      </c>
      <c r="I92" s="73">
        <f t="shared" si="82"/>
        <v>0</v>
      </c>
      <c r="K92" s="199"/>
      <c r="L92" s="199"/>
      <c r="M92" s="106">
        <f t="shared" si="84"/>
        <v>0</v>
      </c>
      <c r="N92" s="106">
        <f t="shared" si="85"/>
        <v>0</v>
      </c>
      <c r="O92" s="199"/>
      <c r="P92" s="5">
        <f t="shared" si="86"/>
        <v>0</v>
      </c>
      <c r="Q92" s="206">
        <f t="shared" si="87"/>
        <v>0</v>
      </c>
      <c r="R92" s="73">
        <f t="shared" si="88"/>
        <v>0</v>
      </c>
    </row>
    <row r="93" spans="2:18" x14ac:dyDescent="0.35">
      <c r="B93" s="199"/>
      <c r="C93" s="201"/>
      <c r="D93" s="106">
        <f t="shared" si="99"/>
        <v>0</v>
      </c>
      <c r="E93" s="106">
        <f t="shared" si="79"/>
        <v>0</v>
      </c>
      <c r="F93" s="201"/>
      <c r="G93" s="5">
        <f t="shared" ref="G93" si="110">IF(F93&gt;0,8333,0)</f>
        <v>0</v>
      </c>
      <c r="H93" s="206">
        <f t="shared" si="81"/>
        <v>0</v>
      </c>
      <c r="I93" s="73">
        <f t="shared" si="82"/>
        <v>0</v>
      </c>
      <c r="K93" s="199"/>
      <c r="L93" s="199"/>
      <c r="M93" s="106">
        <f t="shared" si="84"/>
        <v>0</v>
      </c>
      <c r="N93" s="106">
        <f t="shared" si="85"/>
        <v>0</v>
      </c>
      <c r="O93" s="199"/>
      <c r="P93" s="5">
        <f t="shared" si="86"/>
        <v>0</v>
      </c>
      <c r="Q93" s="206">
        <f t="shared" si="87"/>
        <v>0</v>
      </c>
      <c r="R93" s="73">
        <f t="shared" si="88"/>
        <v>0</v>
      </c>
    </row>
    <row r="94" spans="2:18" x14ac:dyDescent="0.35">
      <c r="B94" s="199"/>
      <c r="C94" s="201"/>
      <c r="D94" s="106">
        <f t="shared" si="99"/>
        <v>0</v>
      </c>
      <c r="E94" s="106">
        <f t="shared" si="79"/>
        <v>0</v>
      </c>
      <c r="F94" s="201"/>
      <c r="G94" s="5">
        <f t="shared" ref="G94" si="111">IF(F94&gt;0,8333,0)</f>
        <v>0</v>
      </c>
      <c r="H94" s="206">
        <f t="shared" si="81"/>
        <v>0</v>
      </c>
      <c r="I94" s="73">
        <f t="shared" si="82"/>
        <v>0</v>
      </c>
      <c r="K94" s="199"/>
      <c r="L94" s="199"/>
      <c r="M94" s="106">
        <f t="shared" si="84"/>
        <v>0</v>
      </c>
      <c r="N94" s="106">
        <f t="shared" si="85"/>
        <v>0</v>
      </c>
      <c r="O94" s="199"/>
      <c r="P94" s="5">
        <f t="shared" si="86"/>
        <v>0</v>
      </c>
      <c r="Q94" s="206">
        <f t="shared" si="87"/>
        <v>0</v>
      </c>
      <c r="R94" s="73">
        <f t="shared" si="88"/>
        <v>0</v>
      </c>
    </row>
    <row r="95" spans="2:18" x14ac:dyDescent="0.35">
      <c r="B95" s="199"/>
      <c r="C95" s="201"/>
      <c r="D95" s="106">
        <f t="shared" si="99"/>
        <v>0</v>
      </c>
      <c r="E95" s="106">
        <f t="shared" si="79"/>
        <v>0</v>
      </c>
      <c r="F95" s="201"/>
      <c r="G95" s="5">
        <f t="shared" ref="G95" si="112">IF(F95&gt;0,8333,0)</f>
        <v>0</v>
      </c>
      <c r="H95" s="206">
        <f t="shared" si="81"/>
        <v>0</v>
      </c>
      <c r="I95" s="73">
        <f t="shared" si="82"/>
        <v>0</v>
      </c>
      <c r="K95" s="199"/>
      <c r="L95" s="199"/>
      <c r="M95" s="106">
        <f t="shared" si="84"/>
        <v>0</v>
      </c>
      <c r="N95" s="106">
        <f t="shared" si="85"/>
        <v>0</v>
      </c>
      <c r="O95" s="199"/>
      <c r="P95" s="5">
        <f t="shared" si="86"/>
        <v>0</v>
      </c>
      <c r="Q95" s="206">
        <f t="shared" si="87"/>
        <v>0</v>
      </c>
      <c r="R95" s="73">
        <f t="shared" si="88"/>
        <v>0</v>
      </c>
    </row>
    <row r="96" spans="2:18" x14ac:dyDescent="0.35">
      <c r="B96" s="199"/>
      <c r="C96" s="201"/>
      <c r="D96" s="106">
        <f t="shared" si="99"/>
        <v>0</v>
      </c>
      <c r="E96" s="106">
        <f t="shared" si="79"/>
        <v>0</v>
      </c>
      <c r="F96" s="201"/>
      <c r="G96" s="5">
        <f t="shared" ref="G96" si="113">IF(F96&gt;0,8333,0)</f>
        <v>0</v>
      </c>
      <c r="H96" s="206">
        <f t="shared" si="81"/>
        <v>0</v>
      </c>
      <c r="I96" s="73">
        <f t="shared" si="82"/>
        <v>0</v>
      </c>
      <c r="K96" s="199"/>
      <c r="L96" s="199"/>
      <c r="M96" s="106">
        <f t="shared" si="84"/>
        <v>0</v>
      </c>
      <c r="N96" s="106">
        <f t="shared" si="85"/>
        <v>0</v>
      </c>
      <c r="O96" s="199"/>
      <c r="P96" s="5">
        <f t="shared" si="86"/>
        <v>0</v>
      </c>
      <c r="Q96" s="206">
        <f t="shared" si="87"/>
        <v>0</v>
      </c>
      <c r="R96" s="73">
        <f t="shared" si="88"/>
        <v>0</v>
      </c>
    </row>
    <row r="97" spans="2:18" x14ac:dyDescent="0.35">
      <c r="B97" s="199"/>
      <c r="C97" s="201"/>
      <c r="D97" s="106">
        <f t="shared" si="99"/>
        <v>0</v>
      </c>
      <c r="E97" s="106">
        <f t="shared" si="79"/>
        <v>0</v>
      </c>
      <c r="F97" s="201"/>
      <c r="G97" s="5">
        <f t="shared" ref="G97" si="114">IF(F97&gt;0,8333,0)</f>
        <v>0</v>
      </c>
      <c r="H97" s="206">
        <f t="shared" si="81"/>
        <v>0</v>
      </c>
      <c r="I97" s="73">
        <f t="shared" si="82"/>
        <v>0</v>
      </c>
      <c r="K97" s="199"/>
      <c r="L97" s="199"/>
      <c r="M97" s="106">
        <f t="shared" si="84"/>
        <v>0</v>
      </c>
      <c r="N97" s="106">
        <f t="shared" si="85"/>
        <v>0</v>
      </c>
      <c r="O97" s="199"/>
      <c r="P97" s="5">
        <f t="shared" si="86"/>
        <v>0</v>
      </c>
      <c r="Q97" s="206">
        <f t="shared" si="87"/>
        <v>0</v>
      </c>
      <c r="R97" s="73">
        <f t="shared" si="88"/>
        <v>0</v>
      </c>
    </row>
    <row r="98" spans="2:18" x14ac:dyDescent="0.35">
      <c r="B98" s="199"/>
      <c r="C98" s="201"/>
      <c r="D98" s="106">
        <f t="shared" si="99"/>
        <v>0</v>
      </c>
      <c r="E98" s="106">
        <f t="shared" si="79"/>
        <v>0</v>
      </c>
      <c r="F98" s="201"/>
      <c r="G98" s="5">
        <f t="shared" ref="G98" si="115">IF(F98&gt;0,8333,0)</f>
        <v>0</v>
      </c>
      <c r="H98" s="206">
        <f t="shared" si="81"/>
        <v>0</v>
      </c>
      <c r="I98" s="73">
        <f t="shared" si="82"/>
        <v>0</v>
      </c>
      <c r="K98" s="199"/>
      <c r="L98" s="199"/>
      <c r="M98" s="106">
        <f t="shared" si="84"/>
        <v>0</v>
      </c>
      <c r="N98" s="106">
        <f t="shared" si="85"/>
        <v>0</v>
      </c>
      <c r="O98" s="199"/>
      <c r="P98" s="5">
        <f t="shared" si="86"/>
        <v>0</v>
      </c>
      <c r="Q98" s="206">
        <f t="shared" si="87"/>
        <v>0</v>
      </c>
      <c r="R98" s="73">
        <f t="shared" si="88"/>
        <v>0</v>
      </c>
    </row>
    <row r="99" spans="2:18" x14ac:dyDescent="0.35">
      <c r="B99" s="199"/>
      <c r="C99" s="201"/>
      <c r="D99" s="106">
        <f t="shared" si="99"/>
        <v>0</v>
      </c>
      <c r="E99" s="106">
        <f t="shared" si="79"/>
        <v>0</v>
      </c>
      <c r="F99" s="201"/>
      <c r="G99" s="5">
        <f t="shared" ref="G99" si="116">IF(F99&gt;0,8333,0)</f>
        <v>0</v>
      </c>
      <c r="H99" s="206">
        <f t="shared" si="81"/>
        <v>0</v>
      </c>
      <c r="I99" s="73">
        <f t="shared" si="82"/>
        <v>0</v>
      </c>
      <c r="K99" s="199"/>
      <c r="L99" s="199"/>
      <c r="M99" s="106">
        <f t="shared" si="84"/>
        <v>0</v>
      </c>
      <c r="N99" s="106">
        <f t="shared" si="85"/>
        <v>0</v>
      </c>
      <c r="O99" s="199"/>
      <c r="P99" s="5">
        <f t="shared" si="86"/>
        <v>0</v>
      </c>
      <c r="Q99" s="206">
        <f t="shared" si="87"/>
        <v>0</v>
      </c>
      <c r="R99" s="73">
        <f t="shared" si="88"/>
        <v>0</v>
      </c>
    </row>
    <row r="100" spans="2:18" x14ac:dyDescent="0.35">
      <c r="B100" s="199"/>
      <c r="C100" s="201"/>
      <c r="D100" s="106">
        <f t="shared" si="99"/>
        <v>0</v>
      </c>
      <c r="E100" s="106">
        <f t="shared" si="79"/>
        <v>0</v>
      </c>
      <c r="F100" s="201"/>
      <c r="G100" s="5">
        <f t="shared" ref="G100" si="117">IF(F100&gt;0,8333,0)</f>
        <v>0</v>
      </c>
      <c r="H100" s="206">
        <f t="shared" si="81"/>
        <v>0</v>
      </c>
      <c r="I100" s="73">
        <f t="shared" si="82"/>
        <v>0</v>
      </c>
      <c r="K100" s="199"/>
      <c r="L100" s="199"/>
      <c r="M100" s="106">
        <f t="shared" si="84"/>
        <v>0</v>
      </c>
      <c r="N100" s="106">
        <f t="shared" si="85"/>
        <v>0</v>
      </c>
      <c r="O100" s="199"/>
      <c r="P100" s="5">
        <f t="shared" si="86"/>
        <v>0</v>
      </c>
      <c r="Q100" s="206">
        <f t="shared" si="87"/>
        <v>0</v>
      </c>
      <c r="R100" s="73">
        <f t="shared" si="88"/>
        <v>0</v>
      </c>
    </row>
    <row r="101" spans="2:18" x14ac:dyDescent="0.35">
      <c r="B101" s="199"/>
      <c r="C101" s="201"/>
      <c r="D101" s="106">
        <f t="shared" si="99"/>
        <v>0</v>
      </c>
      <c r="E101" s="106">
        <f t="shared" si="79"/>
        <v>0</v>
      </c>
      <c r="F101" s="201"/>
      <c r="G101" s="5">
        <f t="shared" ref="G101" si="118">IF(F101&gt;0,8333,0)</f>
        <v>0</v>
      </c>
      <c r="H101" s="206">
        <f t="shared" si="81"/>
        <v>0</v>
      </c>
      <c r="I101" s="73">
        <f t="shared" si="82"/>
        <v>0</v>
      </c>
      <c r="K101" s="199"/>
      <c r="L101" s="199"/>
      <c r="M101" s="106">
        <f t="shared" si="84"/>
        <v>0</v>
      </c>
      <c r="N101" s="106">
        <f t="shared" si="85"/>
        <v>0</v>
      </c>
      <c r="O101" s="199"/>
      <c r="P101" s="5">
        <f t="shared" si="86"/>
        <v>0</v>
      </c>
      <c r="Q101" s="206">
        <f t="shared" si="87"/>
        <v>0</v>
      </c>
      <c r="R101" s="73">
        <f t="shared" si="88"/>
        <v>0</v>
      </c>
    </row>
    <row r="102" spans="2:18" x14ac:dyDescent="0.35">
      <c r="B102" s="199"/>
      <c r="C102" s="201"/>
      <c r="D102" s="106">
        <f t="shared" si="99"/>
        <v>0</v>
      </c>
      <c r="E102" s="106">
        <f t="shared" si="79"/>
        <v>0</v>
      </c>
      <c r="F102" s="201"/>
      <c r="G102" s="5">
        <f t="shared" ref="G102" si="119">IF(F102&gt;0,8333,0)</f>
        <v>0</v>
      </c>
      <c r="H102" s="206">
        <f t="shared" si="81"/>
        <v>0</v>
      </c>
      <c r="I102" s="73">
        <f t="shared" si="82"/>
        <v>0</v>
      </c>
      <c r="K102" s="199" t="s">
        <v>93</v>
      </c>
      <c r="L102" s="199"/>
      <c r="M102" s="106">
        <f t="shared" si="84"/>
        <v>0</v>
      </c>
      <c r="N102" s="106">
        <f t="shared" si="85"/>
        <v>0</v>
      </c>
      <c r="O102" s="199"/>
      <c r="P102" s="5">
        <f t="shared" si="86"/>
        <v>0</v>
      </c>
      <c r="Q102" s="206">
        <f t="shared" si="87"/>
        <v>0</v>
      </c>
      <c r="R102" s="73">
        <f t="shared" si="88"/>
        <v>0</v>
      </c>
    </row>
  </sheetData>
  <sheetProtection algorithmName="SHA-512" hashValue="YVqbDTcP31HH2P7bpYgUmapF5Ro6HWmYaiR1ulVXaABJ1lilm6EnxjJi7wdH+HnwnaGJyCWV7xYgqoTg9RVnyA==" saltValue="OGXS01qV4AvHFZOEfmrdzg==" spinCount="100000" sheet="1" objects="1" scenarios="1" formatCells="0" formatColumns="0" formatRows="0" insertColumns="0" insertRows="0"/>
  <mergeCells count="2">
    <mergeCell ref="A2:I2"/>
    <mergeCell ref="A3:I3"/>
  </mergeCells>
  <pageMargins left="0.7" right="0.7" top="0.75" bottom="0.75" header="0.3" footer="0.3"/>
  <pageSetup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E28"/>
  <sheetViews>
    <sheetView showGridLines="0" zoomScale="90" zoomScaleNormal="90" zoomScaleSheetLayoutView="90" workbookViewId="0">
      <selection activeCell="E25" sqref="E25"/>
    </sheetView>
  </sheetViews>
  <sheetFormatPr defaultColWidth="8.81640625" defaultRowHeight="14.5" x14ac:dyDescent="0.35"/>
  <cols>
    <col min="1" max="1" width="3.54296875" style="3" customWidth="1"/>
    <col min="2" max="2" width="107" style="3" customWidth="1"/>
    <col min="3" max="3" width="22.81640625" style="3" customWidth="1"/>
    <col min="4" max="4" width="0" style="3" hidden="1" customWidth="1"/>
    <col min="5" max="9" width="8.81640625" style="3"/>
    <col min="10" max="10" width="10.26953125" style="3" customWidth="1"/>
    <col min="11" max="11" width="8.81640625" style="3"/>
    <col min="12" max="12" width="11.1796875" style="3" bestFit="1" customWidth="1"/>
    <col min="13" max="16384" width="8.81640625" style="3"/>
  </cols>
  <sheetData>
    <row r="1" spans="1:4" ht="94" customHeight="1" x14ac:dyDescent="0.7">
      <c r="A1" s="228" t="s">
        <v>145</v>
      </c>
      <c r="B1" s="228"/>
      <c r="C1" s="228"/>
    </row>
    <row r="2" spans="1:4" ht="57" customHeight="1" x14ac:dyDescent="0.5">
      <c r="A2" s="229" t="s">
        <v>126</v>
      </c>
      <c r="B2" s="229"/>
      <c r="C2" s="144"/>
      <c r="D2" s="3" t="s">
        <v>97</v>
      </c>
    </row>
    <row r="3" spans="1:4" ht="28.5" customHeight="1" x14ac:dyDescent="0.5">
      <c r="A3" s="230" t="s">
        <v>110</v>
      </c>
      <c r="B3" s="230"/>
      <c r="C3" s="10"/>
      <c r="D3" s="3" t="s">
        <v>94</v>
      </c>
    </row>
    <row r="4" spans="1:4" ht="21" x14ac:dyDescent="0.5">
      <c r="A4" s="8"/>
      <c r="B4" s="9" t="s">
        <v>91</v>
      </c>
      <c r="C4" s="24"/>
    </row>
    <row r="5" spans="1:4" x14ac:dyDescent="0.35">
      <c r="A5" s="237" t="s">
        <v>92</v>
      </c>
      <c r="B5" s="237"/>
      <c r="C5" s="237"/>
    </row>
    <row r="6" spans="1:4" ht="14.5" customHeight="1" x14ac:dyDescent="0.35">
      <c r="A6" s="237"/>
      <c r="B6" s="237"/>
      <c r="C6" s="237"/>
    </row>
    <row r="7" spans="1:4" x14ac:dyDescent="0.35">
      <c r="A7" s="237"/>
      <c r="B7" s="237"/>
      <c r="C7" s="237"/>
    </row>
    <row r="8" spans="1:4" x14ac:dyDescent="0.35">
      <c r="A8" s="237"/>
      <c r="B8" s="237"/>
      <c r="C8" s="237"/>
    </row>
    <row r="9" spans="1:4" x14ac:dyDescent="0.35">
      <c r="A9" s="237"/>
      <c r="B9" s="237"/>
      <c r="C9" s="237"/>
    </row>
    <row r="10" spans="1:4" ht="18.5" x14ac:dyDescent="0.45">
      <c r="A10" s="231" t="s">
        <v>136</v>
      </c>
      <c r="B10" s="231"/>
      <c r="C10" s="231"/>
    </row>
    <row r="11" spans="1:4" x14ac:dyDescent="0.35">
      <c r="A11" s="232" t="s">
        <v>8</v>
      </c>
      <c r="B11" s="235" t="s">
        <v>127</v>
      </c>
      <c r="C11" s="233" t="s">
        <v>97</v>
      </c>
    </row>
    <row r="12" spans="1:4" x14ac:dyDescent="0.35">
      <c r="A12" s="232"/>
      <c r="B12" s="236"/>
      <c r="C12" s="234"/>
    </row>
    <row r="13" spans="1:4" x14ac:dyDescent="0.35">
      <c r="A13" s="242" t="s">
        <v>9</v>
      </c>
      <c r="B13" s="235" t="s">
        <v>95</v>
      </c>
      <c r="C13" s="233" t="s">
        <v>97</v>
      </c>
    </row>
    <row r="14" spans="1:4" x14ac:dyDescent="0.35">
      <c r="A14" s="242"/>
      <c r="B14" s="244"/>
      <c r="C14" s="238"/>
    </row>
    <row r="15" spans="1:4" x14ac:dyDescent="0.35">
      <c r="A15" s="242"/>
      <c r="B15" s="236"/>
      <c r="C15" s="234"/>
    </row>
    <row r="16" spans="1:4" x14ac:dyDescent="0.35">
      <c r="A16" s="242" t="s">
        <v>10</v>
      </c>
      <c r="B16" s="235" t="s">
        <v>128</v>
      </c>
      <c r="C16" s="243" t="s">
        <v>97</v>
      </c>
    </row>
    <row r="17" spans="1:5" x14ac:dyDescent="0.35">
      <c r="A17" s="242"/>
      <c r="B17" s="244"/>
      <c r="C17" s="243"/>
    </row>
    <row r="18" spans="1:5" x14ac:dyDescent="0.35">
      <c r="A18" s="242"/>
      <c r="B18" s="236"/>
      <c r="C18" s="243"/>
    </row>
    <row r="19" spans="1:5" x14ac:dyDescent="0.35">
      <c r="A19" s="242" t="s">
        <v>11</v>
      </c>
      <c r="B19" s="245" t="s">
        <v>96</v>
      </c>
      <c r="C19" s="243" t="s">
        <v>97</v>
      </c>
    </row>
    <row r="20" spans="1:5" x14ac:dyDescent="0.35">
      <c r="A20" s="242"/>
      <c r="B20" s="246"/>
      <c r="C20" s="243"/>
      <c r="E20" s="3" t="s">
        <v>93</v>
      </c>
    </row>
    <row r="21" spans="1:5" x14ac:dyDescent="0.35">
      <c r="A21" s="140" t="s">
        <v>62</v>
      </c>
      <c r="B21" s="141" t="s">
        <v>98</v>
      </c>
      <c r="C21" s="233" t="s">
        <v>94</v>
      </c>
    </row>
    <row r="22" spans="1:5" x14ac:dyDescent="0.35">
      <c r="A22" s="140"/>
      <c r="B22" s="142" t="s">
        <v>99</v>
      </c>
      <c r="C22" s="238"/>
    </row>
    <row r="23" spans="1:5" ht="29" x14ac:dyDescent="0.35">
      <c r="A23" s="140"/>
      <c r="B23" s="142" t="s">
        <v>100</v>
      </c>
      <c r="C23" s="238"/>
    </row>
    <row r="24" spans="1:5" ht="64" customHeight="1" x14ac:dyDescent="0.35">
      <c r="A24" s="140"/>
      <c r="B24" s="143" t="s">
        <v>101</v>
      </c>
      <c r="C24" s="238"/>
    </row>
    <row r="25" spans="1:5" ht="34" customHeight="1" x14ac:dyDescent="0.35">
      <c r="A25" s="140"/>
      <c r="B25" s="142" t="s">
        <v>102</v>
      </c>
      <c r="C25" s="238"/>
    </row>
    <row r="26" spans="1:5" ht="34" customHeight="1" x14ac:dyDescent="0.35">
      <c r="A26" s="140"/>
      <c r="B26" s="142" t="s">
        <v>103</v>
      </c>
      <c r="C26" s="238"/>
    </row>
    <row r="27" spans="1:5" ht="34" customHeight="1" x14ac:dyDescent="0.35">
      <c r="A27" s="140"/>
      <c r="B27" s="142" t="s">
        <v>104</v>
      </c>
      <c r="C27" s="234"/>
    </row>
    <row r="28" spans="1:5" customFormat="1" ht="45" customHeight="1" x14ac:dyDescent="0.6">
      <c r="A28" s="239" t="str">
        <f>IF(AND(C11="Yes", C13="Yes", C16="Yes", C19="Yes", C21="No"), "Eligible", "Ineligible")</f>
        <v>Eligible</v>
      </c>
      <c r="B28" s="240"/>
      <c r="C28" s="241"/>
    </row>
  </sheetData>
  <mergeCells count="19">
    <mergeCell ref="C21:C27"/>
    <mergeCell ref="A28:C28"/>
    <mergeCell ref="A13:A15"/>
    <mergeCell ref="C13:C15"/>
    <mergeCell ref="A16:A18"/>
    <mergeCell ref="C16:C18"/>
    <mergeCell ref="B13:B15"/>
    <mergeCell ref="B16:B18"/>
    <mergeCell ref="B19:B20"/>
    <mergeCell ref="A19:A20"/>
    <mergeCell ref="C19:C20"/>
    <mergeCell ref="A1:C1"/>
    <mergeCell ref="A2:B2"/>
    <mergeCell ref="A3:B3"/>
    <mergeCell ref="A10:C10"/>
    <mergeCell ref="A11:A12"/>
    <mergeCell ref="C11:C12"/>
    <mergeCell ref="B11:B12"/>
    <mergeCell ref="A5:C9"/>
  </mergeCells>
  <conditionalFormatting sqref="A28:C28">
    <cfRule type="containsText" dxfId="16" priority="1" operator="containsText" text="Ineligible">
      <formula>NOT(ISERROR(SEARCH("Ineligible",A28)))</formula>
    </cfRule>
    <cfRule type="containsText" dxfId="15" priority="2" operator="containsText" text="Eligible">
      <formula>NOT(ISERROR(SEARCH("Eligible",A28)))</formula>
    </cfRule>
  </conditionalFormatting>
  <dataValidations count="1">
    <dataValidation type="list" allowBlank="1" showInputMessage="1" showErrorMessage="1" sqref="C11:C21" xr:uid="{00000000-0002-0000-0100-000000000000}">
      <formula1>$D$2:$D$3</formula1>
    </dataValidation>
  </dataValidations>
  <printOptions horizontalCentered="1"/>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C24"/>
  <sheetViews>
    <sheetView showGridLines="0" view="pageBreakPreview" topLeftCell="A10" zoomScale="90" zoomScaleNormal="90" zoomScaleSheetLayoutView="90" workbookViewId="0">
      <selection activeCell="B4" sqref="B4"/>
    </sheetView>
  </sheetViews>
  <sheetFormatPr defaultColWidth="8.81640625" defaultRowHeight="14.5" x14ac:dyDescent="0.35"/>
  <cols>
    <col min="1" max="1" width="3.54296875" style="3" customWidth="1"/>
    <col min="2" max="2" width="107" style="3" customWidth="1"/>
    <col min="3" max="3" width="28" style="3" customWidth="1"/>
    <col min="4" max="9" width="8.81640625" style="3"/>
    <col min="10" max="10" width="10.26953125" style="3" customWidth="1"/>
    <col min="11" max="11" width="8.81640625" style="3"/>
    <col min="12" max="12" width="11.1796875" style="3" bestFit="1" customWidth="1"/>
    <col min="13" max="16384" width="8.81640625" style="3"/>
  </cols>
  <sheetData>
    <row r="1" spans="1:3" ht="49.5" customHeight="1" x14ac:dyDescent="0.5">
      <c r="A1" s="229" t="s">
        <v>129</v>
      </c>
      <c r="B1" s="229"/>
      <c r="C1" s="229"/>
    </row>
    <row r="2" spans="1:3" ht="28.5" customHeight="1" x14ac:dyDescent="0.5">
      <c r="A2" s="230" t="s">
        <v>7</v>
      </c>
      <c r="B2" s="230"/>
      <c r="C2" s="230"/>
    </row>
    <row r="3" spans="1:3" ht="21" x14ac:dyDescent="0.5">
      <c r="A3" s="8"/>
      <c r="B3" s="9" t="s">
        <v>111</v>
      </c>
      <c r="C3" s="24"/>
    </row>
    <row r="5" spans="1:3" ht="14.5" customHeight="1" x14ac:dyDescent="0.35">
      <c r="A5" s="248" t="s">
        <v>92</v>
      </c>
      <c r="B5" s="248"/>
      <c r="C5" s="248"/>
    </row>
    <row r="6" spans="1:3" x14ac:dyDescent="0.35">
      <c r="A6" s="248"/>
      <c r="B6" s="248"/>
      <c r="C6" s="248"/>
    </row>
    <row r="7" spans="1:3" x14ac:dyDescent="0.35">
      <c r="A7" s="248"/>
      <c r="B7" s="248"/>
      <c r="C7" s="248"/>
    </row>
    <row r="9" spans="1:3" x14ac:dyDescent="0.35">
      <c r="A9" s="145" t="s">
        <v>105</v>
      </c>
    </row>
    <row r="10" spans="1:3" x14ac:dyDescent="0.35">
      <c r="A10" s="145"/>
    </row>
    <row r="11" spans="1:3" x14ac:dyDescent="0.35">
      <c r="A11" s="146" t="s">
        <v>106</v>
      </c>
    </row>
    <row r="12" spans="1:3" ht="30.75" customHeight="1" x14ac:dyDescent="0.35">
      <c r="A12" s="251" t="s">
        <v>107</v>
      </c>
      <c r="B12" s="251"/>
      <c r="C12" s="251"/>
    </row>
    <row r="13" spans="1:3" ht="33" customHeight="1" x14ac:dyDescent="0.35">
      <c r="A13" s="251" t="s">
        <v>108</v>
      </c>
      <c r="B13" s="251"/>
      <c r="C13" s="251"/>
    </row>
    <row r="14" spans="1:3" ht="88" customHeight="1" x14ac:dyDescent="0.35">
      <c r="A14" s="249" t="s">
        <v>113</v>
      </c>
      <c r="B14" s="250"/>
      <c r="C14" s="250"/>
    </row>
    <row r="15" spans="1:3" ht="18.5" x14ac:dyDescent="0.45">
      <c r="A15" s="247" t="s">
        <v>109</v>
      </c>
      <c r="B15" s="247"/>
      <c r="C15" s="247"/>
    </row>
    <row r="16" spans="1:3" ht="18.5" x14ac:dyDescent="0.65">
      <c r="A16" s="147"/>
      <c r="B16" s="147"/>
      <c r="C16" s="148" t="s">
        <v>17</v>
      </c>
    </row>
    <row r="17" ht="63" customHeight="1" x14ac:dyDescent="0.35"/>
    <row r="19" ht="55.5" customHeight="1" x14ac:dyDescent="0.35"/>
    <row r="21" ht="99.75" customHeight="1" x14ac:dyDescent="0.35"/>
    <row r="22" ht="47.25" customHeight="1" x14ac:dyDescent="0.35"/>
    <row r="23" ht="84" customHeight="1" x14ac:dyDescent="0.35"/>
    <row r="24" ht="47.25" customHeight="1" x14ac:dyDescent="0.35"/>
  </sheetData>
  <mergeCells count="7">
    <mergeCell ref="A15:C15"/>
    <mergeCell ref="A1:C1"/>
    <mergeCell ref="A2:C2"/>
    <mergeCell ref="A5:C7"/>
    <mergeCell ref="A14:C14"/>
    <mergeCell ref="A12:C12"/>
    <mergeCell ref="A13:C13"/>
  </mergeCells>
  <printOptions horizontalCentered="1"/>
  <pageMargins left="0.7" right="0.7" top="0.75" bottom="0.75" header="0.3" footer="0.3"/>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Q96"/>
  <sheetViews>
    <sheetView showGridLines="0" view="pageBreakPreview" topLeftCell="A13" zoomScale="80" zoomScaleNormal="80" zoomScaleSheetLayoutView="80" workbookViewId="0">
      <selection activeCell="L20" sqref="L20"/>
    </sheetView>
  </sheetViews>
  <sheetFormatPr defaultRowHeight="14.5" x14ac:dyDescent="0.35"/>
  <cols>
    <col min="1" max="1" width="8.81640625" customWidth="1"/>
    <col min="5" max="5" width="24.1796875" customWidth="1"/>
    <col min="6" max="6" width="16.453125" customWidth="1"/>
    <col min="7" max="7" width="18.54296875" customWidth="1"/>
    <col min="8" max="8" width="23.453125" customWidth="1"/>
    <col min="9" max="9" width="0.54296875" style="46" customWidth="1"/>
    <col min="10" max="10" width="37.1796875" style="11" customWidth="1"/>
    <col min="11" max="11" width="8.7265625" hidden="1" customWidth="1"/>
    <col min="12" max="12" width="61.453125" style="185" customWidth="1"/>
    <col min="13" max="14" width="8.7265625" style="21"/>
  </cols>
  <sheetData>
    <row r="1" spans="1:17" ht="44.25" customHeight="1" thickBot="1" x14ac:dyDescent="0.7">
      <c r="A1" s="272" t="s">
        <v>2</v>
      </c>
      <c r="B1" s="273"/>
      <c r="C1" s="273"/>
      <c r="D1" s="273"/>
      <c r="E1" s="273"/>
      <c r="F1" s="273"/>
      <c r="G1" s="273"/>
      <c r="H1" s="274"/>
      <c r="I1" s="45"/>
      <c r="J1" s="41" t="s">
        <v>33</v>
      </c>
      <c r="K1" t="s">
        <v>97</v>
      </c>
      <c r="L1" s="180"/>
    </row>
    <row r="2" spans="1:17" ht="6.75" customHeight="1" x14ac:dyDescent="0.35">
      <c r="A2" s="13"/>
      <c r="B2" s="25"/>
      <c r="C2" s="25"/>
      <c r="D2" s="25"/>
      <c r="E2" s="25"/>
      <c r="F2" s="25"/>
      <c r="G2" s="25"/>
      <c r="H2" s="25"/>
      <c r="J2" s="2"/>
      <c r="K2" t="s">
        <v>94</v>
      </c>
      <c r="L2" s="181"/>
    </row>
    <row r="3" spans="1:17" ht="36.75" customHeight="1" thickBot="1" x14ac:dyDescent="0.55000000000000004">
      <c r="A3" s="117" t="s">
        <v>70</v>
      </c>
      <c r="B3" s="115"/>
      <c r="C3" s="284"/>
      <c r="D3" s="284"/>
      <c r="E3" s="284"/>
      <c r="F3" s="284"/>
      <c r="G3" s="149" t="s">
        <v>112</v>
      </c>
      <c r="H3" s="192"/>
      <c r="J3" s="150"/>
      <c r="L3" s="181"/>
    </row>
    <row r="4" spans="1:17" ht="36.75" customHeight="1" thickTop="1" thickBot="1" x14ac:dyDescent="0.55000000000000004">
      <c r="A4" s="288" t="s">
        <v>131</v>
      </c>
      <c r="B4" s="288"/>
      <c r="C4" s="288"/>
      <c r="D4" s="288"/>
      <c r="E4" s="288"/>
      <c r="F4" s="288"/>
      <c r="G4" s="288"/>
      <c r="H4" s="193"/>
      <c r="J4" s="150"/>
      <c r="L4" s="181"/>
    </row>
    <row r="5" spans="1:17" ht="36.75" customHeight="1" thickTop="1" x14ac:dyDescent="0.35">
      <c r="A5" s="285" t="s">
        <v>114</v>
      </c>
      <c r="B5" s="285"/>
      <c r="C5" s="285"/>
      <c r="D5" s="285"/>
      <c r="E5" s="285"/>
      <c r="F5" s="285"/>
      <c r="G5" s="285"/>
      <c r="H5" s="193"/>
      <c r="J5" s="2"/>
      <c r="L5" s="181"/>
    </row>
    <row r="6" spans="1:17" ht="35.15" customHeight="1" x14ac:dyDescent="0.5">
      <c r="A6" s="286" t="str">
        <f>IF(AND(H5="Yes",H4="No"), "YOU DO NOT NEED TO COMPLETE THIS FORM","Complete this form &amp; the Long Form &gt; $100K Wages Tab")</f>
        <v>Complete this form &amp; the Long Form &gt; $100K Wages Tab</v>
      </c>
      <c r="B6" s="286"/>
      <c r="C6" s="286"/>
      <c r="D6" s="286"/>
      <c r="E6" s="286"/>
      <c r="F6" s="286"/>
      <c r="G6" s="286"/>
      <c r="H6" s="287"/>
      <c r="J6" s="2"/>
      <c r="L6" s="181"/>
    </row>
    <row r="7" spans="1:17" ht="46.5" customHeight="1" x14ac:dyDescent="0.55000000000000004">
      <c r="A7" s="275" t="s">
        <v>32</v>
      </c>
      <c r="B7" s="276"/>
      <c r="C7" s="276"/>
      <c r="D7" s="276"/>
      <c r="E7" s="276"/>
      <c r="F7" s="276"/>
      <c r="G7" s="276"/>
      <c r="H7" s="276"/>
      <c r="J7" s="69"/>
      <c r="L7" s="181"/>
    </row>
    <row r="8" spans="1:17" ht="21.75" customHeight="1" x14ac:dyDescent="0.45">
      <c r="A8" s="277" t="s">
        <v>37</v>
      </c>
      <c r="B8" s="277"/>
      <c r="C8" s="277"/>
      <c r="D8" s="277"/>
      <c r="E8" s="277"/>
      <c r="F8" s="277"/>
      <c r="G8" s="277"/>
      <c r="H8" s="277"/>
      <c r="I8" s="47"/>
      <c r="J8" s="278"/>
      <c r="K8" s="279"/>
      <c r="L8" s="279"/>
      <c r="M8" s="279"/>
      <c r="N8" s="279"/>
      <c r="O8" s="279"/>
      <c r="P8" s="279"/>
      <c r="Q8" s="280"/>
    </row>
    <row r="9" spans="1:17" ht="8.25" customHeight="1" x14ac:dyDescent="0.35">
      <c r="A9" s="281"/>
      <c r="B9" s="282"/>
      <c r="C9" s="282"/>
      <c r="D9" s="282"/>
      <c r="E9" s="282"/>
      <c r="F9" s="282"/>
      <c r="G9" s="282"/>
      <c r="H9" s="283"/>
      <c r="J9" s="2"/>
      <c r="L9" s="181"/>
    </row>
    <row r="10" spans="1:17" ht="24" customHeight="1" x14ac:dyDescent="0.45">
      <c r="A10" s="253" t="s">
        <v>38</v>
      </c>
      <c r="B10" s="253"/>
      <c r="C10" s="253"/>
      <c r="D10" s="253"/>
      <c r="E10" s="253"/>
      <c r="F10" s="253"/>
      <c r="G10" s="253"/>
      <c r="H10" s="253"/>
      <c r="I10" s="48"/>
      <c r="J10" s="27"/>
      <c r="L10" s="181"/>
    </row>
    <row r="11" spans="1:17" ht="14.5" customHeight="1" x14ac:dyDescent="0.35">
      <c r="A11" s="254" t="s">
        <v>18</v>
      </c>
      <c r="B11" s="255"/>
      <c r="C11" s="255"/>
      <c r="D11" s="255"/>
      <c r="E11" s="255"/>
      <c r="F11" s="256"/>
      <c r="G11" s="257"/>
      <c r="H11" s="257"/>
      <c r="J11" s="258" t="s">
        <v>146</v>
      </c>
      <c r="L11" s="182"/>
    </row>
    <row r="12" spans="1:17" ht="15" customHeight="1" x14ac:dyDescent="0.35">
      <c r="A12" s="260" t="s">
        <v>6</v>
      </c>
      <c r="B12" s="261"/>
      <c r="C12" s="261"/>
      <c r="D12" s="261"/>
      <c r="E12" s="261"/>
      <c r="F12" s="262"/>
      <c r="G12" s="263"/>
      <c r="H12" s="263"/>
      <c r="J12" s="259"/>
      <c r="L12" s="182"/>
    </row>
    <row r="13" spans="1:17" ht="15" customHeight="1" x14ac:dyDescent="0.35">
      <c r="A13" s="260" t="s">
        <v>12</v>
      </c>
      <c r="B13" s="261"/>
      <c r="C13" s="261"/>
      <c r="D13" s="261"/>
      <c r="E13" s="261"/>
      <c r="F13" s="262"/>
      <c r="G13" s="263"/>
      <c r="H13" s="263"/>
      <c r="J13" s="259"/>
      <c r="L13" s="182"/>
    </row>
    <row r="14" spans="1:17" x14ac:dyDescent="0.35">
      <c r="A14" s="264" t="s">
        <v>31</v>
      </c>
      <c r="B14" s="265"/>
      <c r="C14" s="265"/>
      <c r="D14" s="265"/>
      <c r="E14" s="265"/>
      <c r="F14" s="266"/>
      <c r="G14" s="263"/>
      <c r="H14" s="263"/>
      <c r="J14" s="259"/>
      <c r="L14" s="182"/>
    </row>
    <row r="15" spans="1:17" ht="49.5" customHeight="1" x14ac:dyDescent="0.35">
      <c r="A15" s="260" t="s">
        <v>152</v>
      </c>
      <c r="B15" s="261"/>
      <c r="C15" s="261"/>
      <c r="D15" s="261"/>
      <c r="E15" s="261"/>
      <c r="F15" s="262"/>
      <c r="G15" s="263"/>
      <c r="H15" s="263"/>
      <c r="J15" s="2" t="s">
        <v>148</v>
      </c>
      <c r="L15" s="182"/>
    </row>
    <row r="16" spans="1:17" ht="15" customHeight="1" x14ac:dyDescent="0.35">
      <c r="A16" s="267" t="s">
        <v>21</v>
      </c>
      <c r="B16" s="268"/>
      <c r="C16" s="268"/>
      <c r="D16" s="268"/>
      <c r="E16" s="268"/>
      <c r="F16" s="268"/>
      <c r="G16" s="28"/>
      <c r="H16" s="28">
        <f>SUM(G11:H15)</f>
        <v>0</v>
      </c>
      <c r="J16" s="2"/>
      <c r="L16" s="183"/>
    </row>
    <row r="17" spans="1:14" ht="49.5" customHeight="1" x14ac:dyDescent="0.35">
      <c r="A17" s="269" t="s">
        <v>24</v>
      </c>
      <c r="B17" s="270"/>
      <c r="C17" s="270"/>
      <c r="D17" s="270"/>
      <c r="E17" s="270"/>
      <c r="F17" s="270"/>
      <c r="G17" s="270"/>
      <c r="H17" s="271"/>
      <c r="I17" s="48"/>
      <c r="J17" s="29"/>
      <c r="L17" s="181"/>
    </row>
    <row r="18" spans="1:14" ht="30.75" customHeight="1" x14ac:dyDescent="0.35">
      <c r="A18" s="298" t="s">
        <v>141</v>
      </c>
      <c r="B18" s="299"/>
      <c r="C18" s="299"/>
      <c r="D18" s="299"/>
      <c r="E18" s="299"/>
      <c r="F18" s="299"/>
      <c r="G18" s="299"/>
      <c r="H18" s="300"/>
      <c r="J18" s="291" t="s">
        <v>146</v>
      </c>
      <c r="L18" s="181"/>
    </row>
    <row r="19" spans="1:14" ht="33" customHeight="1" x14ac:dyDescent="0.35">
      <c r="A19" s="260" t="s">
        <v>18</v>
      </c>
      <c r="B19" s="261"/>
      <c r="C19" s="261"/>
      <c r="D19" s="261"/>
      <c r="E19" s="261"/>
      <c r="F19" s="262"/>
      <c r="G19" s="289">
        <f>' Long Form &gt;$100K wages'!B5</f>
        <v>0</v>
      </c>
      <c r="H19" s="290"/>
      <c r="J19" s="292"/>
      <c r="L19" s="182"/>
    </row>
    <row r="20" spans="1:14" ht="55.5" customHeight="1" x14ac:dyDescent="0.35">
      <c r="A20" s="260" t="s">
        <v>151</v>
      </c>
      <c r="B20" s="261"/>
      <c r="C20" s="261"/>
      <c r="D20" s="261"/>
      <c r="E20" s="261"/>
      <c r="F20" s="262"/>
      <c r="G20" s="306">
        <f>' Long Form &gt;$100K wages'!G5</f>
        <v>0</v>
      </c>
      <c r="H20" s="307"/>
      <c r="J20" s="2" t="s">
        <v>149</v>
      </c>
      <c r="L20" s="181"/>
    </row>
    <row r="21" spans="1:14" ht="15" customHeight="1" x14ac:dyDescent="0.35">
      <c r="A21" s="293" t="s">
        <v>21</v>
      </c>
      <c r="B21" s="294"/>
      <c r="C21" s="294"/>
      <c r="D21" s="294"/>
      <c r="E21" s="294"/>
      <c r="F21" s="295"/>
      <c r="G21" s="361"/>
      <c r="H21" s="362">
        <f>SUM(G19:H20)</f>
        <v>0</v>
      </c>
      <c r="J21" s="2"/>
      <c r="L21" s="181"/>
    </row>
    <row r="22" spans="1:14" x14ac:dyDescent="0.35">
      <c r="A22" s="293" t="s">
        <v>74</v>
      </c>
      <c r="B22" s="294"/>
      <c r="C22" s="294"/>
      <c r="D22" s="294"/>
      <c r="E22" s="294"/>
      <c r="F22" s="295"/>
      <c r="G22" s="308">
        <f>' Long Form &gt;$100K wages'!D5</f>
        <v>0</v>
      </c>
      <c r="H22" s="309"/>
      <c r="J22" s="2"/>
      <c r="L22" s="181"/>
    </row>
    <row r="23" spans="1:14" x14ac:dyDescent="0.35">
      <c r="A23" s="293" t="s">
        <v>75</v>
      </c>
      <c r="B23" s="294"/>
      <c r="C23" s="294"/>
      <c r="D23" s="294"/>
      <c r="E23" s="294"/>
      <c r="F23" s="295"/>
      <c r="G23" s="363"/>
      <c r="H23" s="179">
        <f>' Long Form &gt;$100K wages'!I5</f>
        <v>0</v>
      </c>
      <c r="J23" s="2"/>
      <c r="L23" s="181"/>
    </row>
    <row r="24" spans="1:14" ht="15" customHeight="1" x14ac:dyDescent="0.35">
      <c r="A24" s="293" t="s">
        <v>29</v>
      </c>
      <c r="B24" s="294"/>
      <c r="C24" s="294"/>
      <c r="D24" s="294"/>
      <c r="E24" s="294"/>
      <c r="F24" s="295"/>
      <c r="G24" s="364">
        <f>H21-G22-H23</f>
        <v>0</v>
      </c>
      <c r="H24" s="365"/>
      <c r="J24" s="2"/>
      <c r="L24" s="181"/>
    </row>
    <row r="25" spans="1:14" ht="15.75" customHeight="1" x14ac:dyDescent="0.35">
      <c r="A25" s="301" t="s">
        <v>22</v>
      </c>
      <c r="B25" s="302"/>
      <c r="C25" s="302"/>
      <c r="D25" s="302"/>
      <c r="E25" s="302"/>
      <c r="F25" s="302"/>
      <c r="G25" s="366"/>
      <c r="H25" s="367">
        <f>H16-G22-H23</f>
        <v>0</v>
      </c>
      <c r="J25" s="2"/>
      <c r="L25" s="181"/>
    </row>
    <row r="26" spans="1:14" ht="15.75" customHeight="1" x14ac:dyDescent="0.45">
      <c r="A26" s="303" t="s">
        <v>28</v>
      </c>
      <c r="B26" s="304"/>
      <c r="C26" s="304"/>
      <c r="D26" s="304"/>
      <c r="E26" s="304"/>
      <c r="F26" s="304"/>
      <c r="G26" s="305"/>
      <c r="H26" s="40">
        <f>+H25</f>
        <v>0</v>
      </c>
      <c r="J26" s="34"/>
      <c r="L26" s="181"/>
    </row>
    <row r="27" spans="1:14" s="4" customFormat="1" ht="9.75" customHeight="1" x14ac:dyDescent="0.35">
      <c r="A27" s="12"/>
      <c r="B27" s="12"/>
      <c r="C27" s="12"/>
      <c r="D27" s="12"/>
      <c r="E27" s="12"/>
      <c r="F27" s="12"/>
      <c r="G27" s="12"/>
      <c r="H27" s="12"/>
      <c r="I27" s="46"/>
      <c r="J27" s="112"/>
      <c r="L27" s="181"/>
      <c r="M27" s="21"/>
      <c r="N27" s="184"/>
    </row>
    <row r="28" spans="1:14" ht="18.5" x14ac:dyDescent="0.45">
      <c r="A28" s="317" t="s">
        <v>137</v>
      </c>
      <c r="B28" s="317"/>
      <c r="C28" s="317"/>
      <c r="D28" s="317"/>
      <c r="E28" s="317"/>
      <c r="F28" s="317"/>
      <c r="G28" s="317"/>
      <c r="H28" s="317"/>
      <c r="I28" s="48"/>
      <c r="J28" s="27" t="s">
        <v>139</v>
      </c>
      <c r="L28" s="181"/>
    </row>
    <row r="29" spans="1:14" ht="27.75" customHeight="1" x14ac:dyDescent="0.35">
      <c r="A29" s="318"/>
      <c r="B29" s="319"/>
      <c r="C29" s="319"/>
      <c r="D29" s="319"/>
      <c r="E29" s="319"/>
      <c r="F29" s="320"/>
      <c r="G29" s="321"/>
      <c r="H29" s="321"/>
      <c r="I29" s="49"/>
      <c r="J29" s="109" t="s">
        <v>139</v>
      </c>
      <c r="K29" s="1"/>
      <c r="L29" s="181"/>
    </row>
    <row r="30" spans="1:14" ht="19.5" customHeight="1" x14ac:dyDescent="0.45">
      <c r="A30" s="317" t="s">
        <v>67</v>
      </c>
      <c r="B30" s="317"/>
      <c r="C30" s="317"/>
      <c r="D30" s="317"/>
      <c r="E30" s="317"/>
      <c r="F30" s="317"/>
      <c r="G30" s="317"/>
      <c r="H30" s="317"/>
      <c r="I30" s="47"/>
      <c r="J30" s="50"/>
    </row>
    <row r="31" spans="1:14" ht="44.25" customHeight="1" x14ac:dyDescent="0.35">
      <c r="A31" s="312" t="s">
        <v>27</v>
      </c>
      <c r="B31" s="313"/>
      <c r="C31" s="313"/>
      <c r="D31" s="313"/>
      <c r="E31" s="313"/>
      <c r="F31" s="314"/>
      <c r="G31" s="315"/>
      <c r="H31" s="316"/>
      <c r="I31" s="47"/>
      <c r="J31" s="44" t="s">
        <v>5</v>
      </c>
      <c r="L31" s="181"/>
    </row>
    <row r="32" spans="1:14" x14ac:dyDescent="0.35">
      <c r="A32" s="325"/>
      <c r="B32" s="325"/>
      <c r="C32" s="325"/>
      <c r="D32" s="325"/>
      <c r="E32" s="325"/>
      <c r="F32" s="325"/>
      <c r="G32" s="325"/>
      <c r="H32" s="325"/>
    </row>
    <row r="33" spans="1:12" ht="17.25" customHeight="1" x14ac:dyDescent="0.45">
      <c r="A33" s="317" t="s">
        <v>23</v>
      </c>
      <c r="B33" s="317"/>
      <c r="C33" s="317"/>
      <c r="D33" s="317"/>
      <c r="E33" s="317"/>
      <c r="F33" s="317"/>
      <c r="G33" s="317"/>
      <c r="H33" s="317"/>
    </row>
    <row r="34" spans="1:12" ht="29.25" customHeight="1" x14ac:dyDescent="0.35">
      <c r="A34" s="312" t="s">
        <v>4</v>
      </c>
      <c r="B34" s="313"/>
      <c r="C34" s="313"/>
      <c r="D34" s="313"/>
      <c r="E34" s="313"/>
      <c r="F34" s="313"/>
      <c r="G34" s="313"/>
      <c r="H34" s="314"/>
      <c r="I34" s="47"/>
      <c r="J34" s="310" t="s">
        <v>20</v>
      </c>
      <c r="L34" s="252"/>
    </row>
    <row r="35" spans="1:12" ht="33" customHeight="1" x14ac:dyDescent="0.35">
      <c r="A35" s="312" t="s">
        <v>0</v>
      </c>
      <c r="B35" s="313"/>
      <c r="C35" s="313"/>
      <c r="D35" s="313"/>
      <c r="E35" s="313"/>
      <c r="F35" s="314"/>
      <c r="G35" s="315"/>
      <c r="H35" s="316"/>
      <c r="I35" s="47"/>
      <c r="J35" s="311"/>
      <c r="L35" s="252"/>
    </row>
    <row r="36" spans="1:12" ht="15" thickBot="1" x14ac:dyDescent="0.4">
      <c r="A36" s="322"/>
      <c r="B36" s="322"/>
      <c r="C36" s="322"/>
      <c r="D36" s="322"/>
      <c r="E36" s="322"/>
      <c r="F36" s="322"/>
      <c r="G36" s="322"/>
      <c r="H36" s="322"/>
    </row>
    <row r="37" spans="1:12" ht="19.5" customHeight="1" thickBot="1" x14ac:dyDescent="0.65">
      <c r="A37" s="323" t="s">
        <v>3</v>
      </c>
      <c r="B37" s="324"/>
      <c r="C37" s="324"/>
      <c r="D37" s="324"/>
      <c r="E37" s="324"/>
      <c r="F37" s="324"/>
      <c r="G37" s="324"/>
      <c r="H37" s="324"/>
      <c r="I37" s="107"/>
      <c r="J37" s="59"/>
    </row>
    <row r="38" spans="1:12" ht="3.75" customHeight="1" x14ac:dyDescent="0.6">
      <c r="A38" s="123"/>
      <c r="B38" s="123"/>
      <c r="C38" s="123"/>
      <c r="D38" s="123"/>
      <c r="E38" s="123"/>
      <c r="F38" s="123"/>
      <c r="G38" s="123"/>
      <c r="H38" s="123"/>
      <c r="I38" s="53"/>
      <c r="J38" s="108"/>
    </row>
    <row r="39" spans="1:12" ht="19.5" customHeight="1" x14ac:dyDescent="0.6">
      <c r="A39" s="123" t="s">
        <v>71</v>
      </c>
      <c r="B39" s="123"/>
      <c r="C39" s="123"/>
      <c r="D39" s="123"/>
      <c r="E39" s="123"/>
      <c r="F39" s="123"/>
      <c r="G39" s="123"/>
      <c r="H39" s="124">
        <f>+(H26-G31-G35)/12</f>
        <v>0</v>
      </c>
      <c r="I39" s="53"/>
      <c r="J39" s="108"/>
    </row>
    <row r="40" spans="1:12" ht="8.25" customHeight="1" x14ac:dyDescent="0.6">
      <c r="A40" s="123"/>
      <c r="B40" s="123"/>
      <c r="C40" s="123"/>
      <c r="D40" s="123"/>
      <c r="E40" s="123"/>
      <c r="F40" s="123"/>
      <c r="G40" s="123"/>
      <c r="H40" s="124"/>
      <c r="I40" s="53"/>
      <c r="J40" s="108"/>
    </row>
    <row r="41" spans="1:12" ht="21" x14ac:dyDescent="0.5">
      <c r="A41" s="54" t="s">
        <v>34</v>
      </c>
      <c r="B41" s="55"/>
      <c r="C41" s="55"/>
      <c r="D41" s="55"/>
      <c r="E41" s="55"/>
      <c r="F41" s="55"/>
      <c r="G41" s="55"/>
      <c r="H41" s="56" t="str">
        <f>IF(H4="Yes","$10,000,000","$2,000,000")</f>
        <v>$2,000,000</v>
      </c>
      <c r="I41" s="53"/>
      <c r="J41" s="52"/>
    </row>
    <row r="42" spans="1:12" ht="21" x14ac:dyDescent="0.5">
      <c r="A42" s="57" t="s">
        <v>35</v>
      </c>
      <c r="B42" s="55"/>
      <c r="C42" s="55"/>
      <c r="D42" s="55"/>
      <c r="E42" s="55"/>
      <c r="F42" s="55"/>
      <c r="G42" s="55"/>
      <c r="H42" s="60">
        <f>IF(AND(H3=72, H4="No"), (H26-G31-G35)/12*3.5, (H26-G31-G35)/12*2.5)</f>
        <v>0</v>
      </c>
      <c r="I42" s="53"/>
      <c r="J42" s="52"/>
    </row>
    <row r="43" spans="1:12" ht="23.5" x14ac:dyDescent="0.55000000000000004">
      <c r="A43" s="61" t="s">
        <v>36</v>
      </c>
      <c r="B43" s="55"/>
      <c r="C43" s="55"/>
      <c r="D43" s="55"/>
      <c r="E43" s="55"/>
      <c r="F43" s="55"/>
      <c r="G43" s="55"/>
      <c r="H43" s="58">
        <f>IF(H42&gt;H41,H41,H42)</f>
        <v>0</v>
      </c>
      <c r="I43" s="53"/>
      <c r="J43" s="52"/>
    </row>
    <row r="44" spans="1:12" x14ac:dyDescent="0.35">
      <c r="A44" s="21"/>
      <c r="B44" s="21"/>
      <c r="C44" s="21"/>
      <c r="D44" s="21"/>
      <c r="E44" s="21"/>
      <c r="F44" s="21"/>
      <c r="G44" s="21"/>
      <c r="H44" s="21"/>
      <c r="I44" s="186"/>
      <c r="J44" s="187"/>
    </row>
    <row r="45" spans="1:12" x14ac:dyDescent="0.35">
      <c r="A45" s="21"/>
      <c r="B45" s="21"/>
      <c r="C45" s="21"/>
      <c r="D45" s="21"/>
      <c r="E45" s="21"/>
      <c r="F45" s="21"/>
      <c r="G45" s="21"/>
      <c r="H45" s="21"/>
      <c r="I45" s="186"/>
      <c r="J45" s="187"/>
    </row>
    <row r="46" spans="1:12" x14ac:dyDescent="0.35">
      <c r="A46" s="21"/>
      <c r="B46" s="21"/>
      <c r="C46" s="21"/>
      <c r="D46" s="21"/>
      <c r="E46" s="21"/>
      <c r="F46" s="21"/>
      <c r="G46" s="21"/>
      <c r="H46" s="21"/>
      <c r="I46" s="186"/>
      <c r="J46" s="187"/>
    </row>
    <row r="47" spans="1:12" x14ac:dyDescent="0.35">
      <c r="A47" s="21"/>
      <c r="B47" s="21"/>
      <c r="C47" s="21"/>
      <c r="D47" s="21"/>
      <c r="E47" s="21"/>
      <c r="F47" s="21"/>
      <c r="G47" s="21"/>
      <c r="H47" s="21"/>
      <c r="I47" s="186"/>
      <c r="J47" s="187"/>
    </row>
    <row r="48" spans="1:12" x14ac:dyDescent="0.35">
      <c r="A48" s="21"/>
      <c r="B48" s="21"/>
      <c r="C48" s="21"/>
      <c r="D48" s="21"/>
      <c r="E48" s="21"/>
      <c r="F48" s="21"/>
      <c r="G48" s="21"/>
      <c r="H48" s="21"/>
      <c r="I48" s="186"/>
      <c r="J48" s="187"/>
    </row>
    <row r="49" spans="1:10" x14ac:dyDescent="0.35">
      <c r="A49" s="21"/>
      <c r="B49" s="21"/>
      <c r="C49" s="21"/>
      <c r="D49" s="21"/>
      <c r="E49" s="21"/>
      <c r="F49" s="21"/>
      <c r="G49" s="21"/>
      <c r="H49" s="21"/>
      <c r="I49" s="186"/>
      <c r="J49" s="187"/>
    </row>
    <row r="50" spans="1:10" x14ac:dyDescent="0.35">
      <c r="A50" s="21"/>
      <c r="B50" s="21"/>
      <c r="C50" s="21"/>
      <c r="D50" s="21"/>
      <c r="E50" s="21"/>
      <c r="F50" s="21"/>
      <c r="G50" s="21"/>
      <c r="H50" s="21"/>
      <c r="I50" s="186"/>
      <c r="J50" s="187"/>
    </row>
    <row r="51" spans="1:10" x14ac:dyDescent="0.35">
      <c r="A51" s="21"/>
      <c r="B51" s="21"/>
      <c r="C51" s="21"/>
      <c r="D51" s="21"/>
      <c r="E51" s="21"/>
      <c r="F51" s="21"/>
      <c r="G51" s="21"/>
      <c r="H51" s="21"/>
      <c r="I51" s="186"/>
      <c r="J51" s="187"/>
    </row>
    <row r="52" spans="1:10" x14ac:dyDescent="0.35">
      <c r="A52" s="21"/>
      <c r="B52" s="21"/>
      <c r="C52" s="21"/>
      <c r="D52" s="21"/>
      <c r="E52" s="21"/>
      <c r="F52" s="21"/>
      <c r="G52" s="21"/>
      <c r="H52" s="21"/>
      <c r="I52" s="186"/>
      <c r="J52" s="187"/>
    </row>
    <row r="53" spans="1:10" x14ac:dyDescent="0.35">
      <c r="A53" s="21"/>
      <c r="B53" s="21"/>
      <c r="C53" s="21"/>
      <c r="D53" s="21"/>
      <c r="E53" s="21"/>
      <c r="F53" s="21"/>
      <c r="G53" s="21"/>
      <c r="H53" s="21"/>
      <c r="I53" s="186"/>
      <c r="J53" s="187"/>
    </row>
    <row r="54" spans="1:10" x14ac:dyDescent="0.35">
      <c r="A54" s="21"/>
      <c r="B54" s="21"/>
      <c r="C54" s="21"/>
      <c r="D54" s="21"/>
      <c r="E54" s="21"/>
      <c r="F54" s="21"/>
      <c r="G54" s="21"/>
      <c r="H54" s="21"/>
      <c r="I54" s="186"/>
      <c r="J54" s="187"/>
    </row>
    <row r="55" spans="1:10" x14ac:dyDescent="0.35">
      <c r="A55" s="21"/>
      <c r="B55" s="21"/>
      <c r="C55" s="21"/>
      <c r="D55" s="21"/>
      <c r="E55" s="21"/>
      <c r="F55" s="21"/>
      <c r="G55" s="21"/>
      <c r="H55" s="21"/>
      <c r="I55" s="186"/>
      <c r="J55" s="187"/>
    </row>
    <row r="56" spans="1:10" x14ac:dyDescent="0.35">
      <c r="A56" s="21"/>
      <c r="B56" s="21"/>
      <c r="C56" s="21"/>
      <c r="D56" s="21"/>
      <c r="E56" s="21"/>
      <c r="F56" s="21"/>
      <c r="G56" s="21"/>
      <c r="H56" s="21"/>
      <c r="I56" s="186"/>
      <c r="J56" s="187"/>
    </row>
    <row r="57" spans="1:10" x14ac:dyDescent="0.35">
      <c r="A57" s="21"/>
      <c r="B57" s="21"/>
      <c r="C57" s="21"/>
      <c r="D57" s="21"/>
      <c r="E57" s="21"/>
      <c r="F57" s="21"/>
      <c r="G57" s="21"/>
      <c r="H57" s="21"/>
      <c r="I57" s="186"/>
      <c r="J57" s="187"/>
    </row>
    <row r="58" spans="1:10" x14ac:dyDescent="0.35">
      <c r="A58" s="21"/>
      <c r="B58" s="21"/>
      <c r="C58" s="21"/>
      <c r="D58" s="21"/>
      <c r="E58" s="21"/>
      <c r="F58" s="21"/>
      <c r="G58" s="21"/>
      <c r="H58" s="21"/>
      <c r="I58" s="186"/>
      <c r="J58" s="187"/>
    </row>
    <row r="59" spans="1:10" x14ac:dyDescent="0.35">
      <c r="A59" s="21"/>
      <c r="B59" s="21"/>
      <c r="C59" s="21"/>
      <c r="D59" s="21"/>
      <c r="E59" s="21"/>
      <c r="F59" s="21"/>
      <c r="G59" s="21"/>
      <c r="H59" s="21"/>
      <c r="I59" s="186"/>
      <c r="J59" s="187"/>
    </row>
    <row r="60" spans="1:10" x14ac:dyDescent="0.35">
      <c r="A60" s="21"/>
      <c r="B60" s="21"/>
      <c r="C60" s="21"/>
      <c r="D60" s="21"/>
      <c r="E60" s="21"/>
      <c r="F60" s="21"/>
      <c r="G60" s="21"/>
      <c r="H60" s="21"/>
      <c r="I60" s="186"/>
      <c r="J60" s="187"/>
    </row>
    <row r="61" spans="1:10" x14ac:dyDescent="0.35">
      <c r="A61" s="21"/>
      <c r="B61" s="21"/>
      <c r="C61" s="21"/>
      <c r="D61" s="21"/>
      <c r="E61" s="21"/>
      <c r="F61" s="21"/>
      <c r="G61" s="21"/>
      <c r="H61" s="21"/>
      <c r="I61" s="186"/>
      <c r="J61" s="187"/>
    </row>
    <row r="62" spans="1:10" x14ac:dyDescent="0.35">
      <c r="A62" s="21"/>
      <c r="B62" s="21"/>
      <c r="C62" s="21"/>
      <c r="D62" s="21"/>
      <c r="E62" s="21"/>
      <c r="F62" s="21"/>
      <c r="G62" s="21"/>
      <c r="H62" s="21"/>
      <c r="I62" s="186"/>
      <c r="J62" s="187"/>
    </row>
    <row r="63" spans="1:10" x14ac:dyDescent="0.35">
      <c r="A63" s="21"/>
      <c r="B63" s="21"/>
      <c r="C63" s="21"/>
      <c r="D63" s="21"/>
      <c r="E63" s="21"/>
      <c r="F63" s="21"/>
      <c r="G63" s="21"/>
      <c r="H63" s="21"/>
      <c r="I63" s="186"/>
      <c r="J63" s="187"/>
    </row>
    <row r="64" spans="1:10" x14ac:dyDescent="0.35">
      <c r="A64" s="21"/>
      <c r="B64" s="21"/>
      <c r="C64" s="21"/>
      <c r="D64" s="21"/>
      <c r="E64" s="21"/>
      <c r="F64" s="21"/>
      <c r="G64" s="21"/>
      <c r="H64" s="21"/>
      <c r="I64" s="186"/>
      <c r="J64" s="187"/>
    </row>
    <row r="65" spans="1:10" x14ac:dyDescent="0.35">
      <c r="A65" s="21"/>
      <c r="B65" s="21"/>
      <c r="C65" s="21"/>
      <c r="D65" s="21"/>
      <c r="E65" s="21"/>
      <c r="F65" s="21"/>
      <c r="G65" s="21"/>
      <c r="H65" s="21"/>
      <c r="I65" s="186"/>
      <c r="J65" s="187"/>
    </row>
    <row r="66" spans="1:10" x14ac:dyDescent="0.35">
      <c r="A66" s="21"/>
      <c r="B66" s="21"/>
      <c r="C66" s="21"/>
      <c r="D66" s="21"/>
      <c r="E66" s="21"/>
      <c r="F66" s="21"/>
      <c r="G66" s="21"/>
      <c r="H66" s="21"/>
      <c r="I66" s="186"/>
      <c r="J66" s="187"/>
    </row>
    <row r="67" spans="1:10" x14ac:dyDescent="0.35">
      <c r="A67" s="21"/>
      <c r="B67" s="21"/>
      <c r="C67" s="21"/>
      <c r="D67" s="21"/>
      <c r="E67" s="21"/>
      <c r="F67" s="21"/>
      <c r="G67" s="21"/>
      <c r="H67" s="21"/>
      <c r="I67" s="186"/>
      <c r="J67" s="187"/>
    </row>
    <row r="68" spans="1:10" x14ac:dyDescent="0.35">
      <c r="A68" s="21"/>
      <c r="B68" s="21"/>
      <c r="C68" s="21"/>
      <c r="D68" s="21"/>
      <c r="E68" s="21"/>
      <c r="F68" s="21"/>
      <c r="G68" s="21"/>
      <c r="H68" s="21"/>
      <c r="I68" s="186"/>
      <c r="J68" s="187"/>
    </row>
    <row r="69" spans="1:10" x14ac:dyDescent="0.35">
      <c r="A69" s="21"/>
      <c r="B69" s="21"/>
      <c r="C69" s="21"/>
      <c r="D69" s="21"/>
      <c r="E69" s="21"/>
      <c r="F69" s="21"/>
      <c r="G69" s="21"/>
      <c r="H69" s="21"/>
      <c r="I69" s="186"/>
      <c r="J69" s="187"/>
    </row>
    <row r="70" spans="1:10" x14ac:dyDescent="0.35">
      <c r="A70" s="21"/>
      <c r="B70" s="21"/>
      <c r="C70" s="21"/>
      <c r="D70" s="21"/>
      <c r="E70" s="21"/>
      <c r="F70" s="21"/>
      <c r="G70" s="21"/>
      <c r="H70" s="21"/>
      <c r="I70" s="186"/>
      <c r="J70" s="187"/>
    </row>
    <row r="71" spans="1:10" x14ac:dyDescent="0.35">
      <c r="A71" s="21"/>
      <c r="B71" s="21"/>
      <c r="C71" s="21"/>
      <c r="D71" s="21"/>
      <c r="E71" s="21"/>
      <c r="F71" s="21"/>
      <c r="G71" s="21"/>
      <c r="H71" s="21"/>
      <c r="I71" s="186"/>
      <c r="J71" s="187"/>
    </row>
    <row r="72" spans="1:10" x14ac:dyDescent="0.35">
      <c r="A72" s="21"/>
      <c r="B72" s="21"/>
      <c r="C72" s="21"/>
      <c r="D72" s="21"/>
      <c r="E72" s="21"/>
      <c r="F72" s="21"/>
      <c r="G72" s="21"/>
      <c r="H72" s="21"/>
      <c r="I72" s="186"/>
      <c r="J72" s="187"/>
    </row>
    <row r="73" spans="1:10" x14ac:dyDescent="0.35">
      <c r="A73" s="21"/>
      <c r="B73" s="21"/>
      <c r="C73" s="21"/>
      <c r="D73" s="21"/>
      <c r="E73" s="21"/>
      <c r="F73" s="21"/>
      <c r="G73" s="21"/>
      <c r="H73" s="21"/>
      <c r="I73" s="186"/>
      <c r="J73" s="187"/>
    </row>
    <row r="74" spans="1:10" x14ac:dyDescent="0.35">
      <c r="A74" s="21"/>
      <c r="B74" s="21"/>
      <c r="C74" s="21"/>
      <c r="D74" s="21"/>
      <c r="E74" s="21"/>
      <c r="F74" s="21"/>
      <c r="G74" s="21"/>
      <c r="H74" s="21"/>
      <c r="I74" s="186"/>
      <c r="J74" s="187"/>
    </row>
    <row r="75" spans="1:10" x14ac:dyDescent="0.35">
      <c r="A75" s="21"/>
      <c r="B75" s="21"/>
      <c r="C75" s="21"/>
      <c r="D75" s="21"/>
      <c r="E75" s="21"/>
      <c r="F75" s="21"/>
      <c r="G75" s="21"/>
      <c r="H75" s="21"/>
      <c r="I75" s="186"/>
      <c r="J75" s="187"/>
    </row>
    <row r="76" spans="1:10" x14ac:dyDescent="0.35">
      <c r="A76" s="21"/>
      <c r="B76" s="21"/>
      <c r="C76" s="21"/>
      <c r="D76" s="21"/>
      <c r="E76" s="21"/>
      <c r="F76" s="21"/>
      <c r="G76" s="21"/>
      <c r="H76" s="21"/>
      <c r="I76" s="186"/>
      <c r="J76" s="187"/>
    </row>
    <row r="77" spans="1:10" x14ac:dyDescent="0.35">
      <c r="A77" s="21"/>
      <c r="B77" s="21"/>
      <c r="C77" s="21"/>
      <c r="D77" s="21"/>
      <c r="E77" s="21"/>
      <c r="F77" s="21"/>
      <c r="G77" s="21"/>
      <c r="H77" s="21"/>
      <c r="I77" s="186"/>
      <c r="J77" s="187"/>
    </row>
    <row r="78" spans="1:10" x14ac:dyDescent="0.35">
      <c r="A78" s="21"/>
      <c r="B78" s="21"/>
      <c r="C78" s="21"/>
      <c r="D78" s="21"/>
      <c r="E78" s="21"/>
      <c r="F78" s="21"/>
      <c r="G78" s="21"/>
      <c r="H78" s="21"/>
      <c r="I78" s="186"/>
      <c r="J78" s="187"/>
    </row>
    <row r="79" spans="1:10" x14ac:dyDescent="0.35">
      <c r="A79" s="21"/>
      <c r="B79" s="21"/>
      <c r="C79" s="21"/>
      <c r="D79" s="21"/>
      <c r="E79" s="21"/>
      <c r="F79" s="21"/>
      <c r="G79" s="21"/>
      <c r="H79" s="21"/>
      <c r="I79" s="186"/>
      <c r="J79" s="187"/>
    </row>
    <row r="80" spans="1:10" x14ac:dyDescent="0.35">
      <c r="A80" s="21"/>
      <c r="B80" s="21"/>
      <c r="C80" s="21"/>
      <c r="D80" s="21"/>
      <c r="E80" s="21"/>
      <c r="F80" s="21"/>
      <c r="G80" s="21"/>
      <c r="H80" s="21"/>
      <c r="I80" s="186"/>
      <c r="J80" s="187"/>
    </row>
    <row r="81" spans="1:10" x14ac:dyDescent="0.35">
      <c r="A81" s="21"/>
      <c r="B81" s="21"/>
      <c r="C81" s="21"/>
      <c r="D81" s="21"/>
      <c r="E81" s="21"/>
      <c r="F81" s="21"/>
      <c r="G81" s="21"/>
      <c r="H81" s="21"/>
      <c r="I81" s="186"/>
      <c r="J81" s="187"/>
    </row>
    <row r="82" spans="1:10" x14ac:dyDescent="0.35">
      <c r="A82" s="21"/>
      <c r="B82" s="21"/>
      <c r="C82" s="21"/>
      <c r="D82" s="21"/>
      <c r="E82" s="21"/>
      <c r="F82" s="21"/>
      <c r="G82" s="21"/>
      <c r="H82" s="21"/>
      <c r="I82" s="186"/>
      <c r="J82" s="187"/>
    </row>
    <row r="83" spans="1:10" x14ac:dyDescent="0.35">
      <c r="A83" s="21"/>
      <c r="B83" s="21"/>
      <c r="C83" s="21"/>
      <c r="D83" s="21"/>
      <c r="E83" s="21"/>
      <c r="F83" s="21"/>
      <c r="G83" s="21"/>
      <c r="H83" s="21"/>
      <c r="I83" s="186"/>
      <c r="J83" s="187"/>
    </row>
    <row r="84" spans="1:10" x14ac:dyDescent="0.35">
      <c r="A84" s="21"/>
      <c r="B84" s="21"/>
      <c r="C84" s="21"/>
      <c r="D84" s="21"/>
      <c r="E84" s="21"/>
      <c r="F84" s="21"/>
      <c r="G84" s="21"/>
      <c r="H84" s="21"/>
      <c r="I84" s="186"/>
      <c r="J84" s="187"/>
    </row>
    <row r="85" spans="1:10" x14ac:dyDescent="0.35">
      <c r="A85" s="21"/>
      <c r="B85" s="21"/>
      <c r="C85" s="21"/>
      <c r="D85" s="21"/>
      <c r="E85" s="21"/>
      <c r="F85" s="21"/>
      <c r="G85" s="21"/>
      <c r="H85" s="21"/>
      <c r="I85" s="186"/>
      <c r="J85" s="187"/>
    </row>
    <row r="86" spans="1:10" x14ac:dyDescent="0.35">
      <c r="A86" s="21"/>
      <c r="B86" s="21"/>
      <c r="C86" s="21"/>
      <c r="D86" s="21"/>
      <c r="E86" s="21"/>
      <c r="F86" s="21"/>
      <c r="G86" s="21"/>
      <c r="H86" s="21"/>
      <c r="I86" s="186"/>
      <c r="J86" s="187"/>
    </row>
    <row r="87" spans="1:10" x14ac:dyDescent="0.35">
      <c r="A87" s="21"/>
      <c r="B87" s="21"/>
      <c r="C87" s="21"/>
      <c r="D87" s="21"/>
      <c r="E87" s="21"/>
      <c r="F87" s="21"/>
      <c r="G87" s="21"/>
      <c r="H87" s="21"/>
      <c r="I87" s="186"/>
      <c r="J87" s="187"/>
    </row>
    <row r="88" spans="1:10" x14ac:dyDescent="0.35">
      <c r="A88" s="21"/>
      <c r="B88" s="21"/>
      <c r="C88" s="21"/>
      <c r="D88" s="21"/>
      <c r="E88" s="21"/>
      <c r="F88" s="21"/>
      <c r="G88" s="21"/>
      <c r="H88" s="21"/>
      <c r="I88" s="186"/>
      <c r="J88" s="187"/>
    </row>
    <row r="89" spans="1:10" x14ac:dyDescent="0.35">
      <c r="A89" s="21"/>
      <c r="B89" s="21"/>
      <c r="C89" s="21"/>
      <c r="D89" s="21"/>
      <c r="E89" s="21"/>
      <c r="F89" s="21"/>
      <c r="G89" s="21"/>
      <c r="H89" s="21"/>
      <c r="I89" s="186"/>
      <c r="J89" s="187"/>
    </row>
    <row r="90" spans="1:10" x14ac:dyDescent="0.35">
      <c r="A90" s="21"/>
      <c r="B90" s="21"/>
      <c r="C90" s="21"/>
      <c r="D90" s="21"/>
      <c r="E90" s="21"/>
      <c r="F90" s="21"/>
      <c r="G90" s="21"/>
      <c r="H90" s="21"/>
      <c r="I90" s="186"/>
      <c r="J90" s="187"/>
    </row>
    <row r="91" spans="1:10" x14ac:dyDescent="0.35">
      <c r="A91" s="21"/>
      <c r="B91" s="21"/>
      <c r="C91" s="21"/>
      <c r="D91" s="21"/>
      <c r="E91" s="21"/>
      <c r="F91" s="21"/>
      <c r="G91" s="21"/>
      <c r="H91" s="21"/>
      <c r="I91" s="186"/>
      <c r="J91" s="187"/>
    </row>
    <row r="92" spans="1:10" x14ac:dyDescent="0.35">
      <c r="A92" s="21"/>
      <c r="B92" s="21"/>
      <c r="C92" s="21"/>
      <c r="D92" s="21"/>
      <c r="E92" s="21"/>
      <c r="F92" s="21"/>
      <c r="G92" s="21"/>
      <c r="H92" s="21"/>
      <c r="I92" s="186"/>
      <c r="J92" s="187"/>
    </row>
    <row r="93" spans="1:10" x14ac:dyDescent="0.35">
      <c r="A93" s="21"/>
      <c r="B93" s="21"/>
      <c r="C93" s="21"/>
      <c r="D93" s="21"/>
      <c r="E93" s="21"/>
      <c r="F93" s="21"/>
      <c r="G93" s="21"/>
      <c r="H93" s="21"/>
      <c r="I93" s="186"/>
      <c r="J93" s="187"/>
    </row>
    <row r="94" spans="1:10" x14ac:dyDescent="0.35">
      <c r="A94" s="21"/>
      <c r="B94" s="21"/>
      <c r="C94" s="21"/>
      <c r="D94" s="21"/>
      <c r="E94" s="21"/>
      <c r="F94" s="21"/>
      <c r="G94" s="21"/>
      <c r="H94" s="21"/>
      <c r="I94" s="186"/>
      <c r="J94" s="187"/>
    </row>
    <row r="95" spans="1:10" x14ac:dyDescent="0.35">
      <c r="A95" s="21"/>
      <c r="B95" s="21"/>
      <c r="C95" s="21"/>
      <c r="D95" s="21"/>
      <c r="E95" s="21"/>
      <c r="F95" s="21"/>
      <c r="G95" s="21"/>
      <c r="H95" s="21"/>
      <c r="I95" s="186"/>
      <c r="J95" s="187"/>
    </row>
    <row r="96" spans="1:10" x14ac:dyDescent="0.35">
      <c r="A96" s="21"/>
      <c r="B96" s="21"/>
      <c r="C96" s="21"/>
      <c r="D96" s="21"/>
      <c r="E96" s="21"/>
      <c r="F96" s="21"/>
      <c r="G96" s="21"/>
      <c r="H96" s="21"/>
      <c r="I96" s="186"/>
      <c r="J96" s="187"/>
    </row>
  </sheetData>
  <sheetProtection algorithmName="SHA-512" hashValue="wrxeyrC5EkW3xnlEAikJwtv1MIeg/5wxrI5jMGew59qgokaMf2fiHsnahZL++/QbHo3glb9UxFCqjQnvCkggXQ==" saltValue="U1Uf0hH+VPaLXTmWoKVXUQ==" spinCount="100000" sheet="1" objects="1" scenarios="1" formatCells="0" formatColumns="0" formatRows="0" insertColumns="0" insertRows="0"/>
  <protectedRanges>
    <protectedRange sqref="G35" name="Range11"/>
    <protectedRange sqref="G31" name="Range10"/>
    <protectedRange sqref="G29" name="Range9"/>
    <protectedRange sqref="G11:H15" name="Section 1A"/>
    <protectedRange sqref="G19:H20" name="Section 1A2"/>
    <protectedRange sqref="H23 G22" name="Section 1A3"/>
  </protectedRanges>
  <mergeCells count="52">
    <mergeCell ref="A36:H36"/>
    <mergeCell ref="A37:H37"/>
    <mergeCell ref="A32:H32"/>
    <mergeCell ref="A33:H33"/>
    <mergeCell ref="A34:H34"/>
    <mergeCell ref="J34:J35"/>
    <mergeCell ref="A35:F35"/>
    <mergeCell ref="G35:H35"/>
    <mergeCell ref="A28:H28"/>
    <mergeCell ref="A29:F29"/>
    <mergeCell ref="G29:H29"/>
    <mergeCell ref="A30:H30"/>
    <mergeCell ref="A31:F31"/>
    <mergeCell ref="G31:H31"/>
    <mergeCell ref="A25:F25"/>
    <mergeCell ref="A26:G26"/>
    <mergeCell ref="A20:F20"/>
    <mergeCell ref="G20:H20"/>
    <mergeCell ref="A21:F21"/>
    <mergeCell ref="A22:F22"/>
    <mergeCell ref="G22:H22"/>
    <mergeCell ref="G19:H19"/>
    <mergeCell ref="J18:J19"/>
    <mergeCell ref="A24:F24"/>
    <mergeCell ref="G24:H24"/>
    <mergeCell ref="A23:F23"/>
    <mergeCell ref="A18:H18"/>
    <mergeCell ref="A1:H1"/>
    <mergeCell ref="A7:H7"/>
    <mergeCell ref="A8:H8"/>
    <mergeCell ref="J8:Q8"/>
    <mergeCell ref="A9:H9"/>
    <mergeCell ref="C3:F3"/>
    <mergeCell ref="A5:G5"/>
    <mergeCell ref="A6:H6"/>
    <mergeCell ref="A4:G4"/>
    <mergeCell ref="L34:L35"/>
    <mergeCell ref="A10:H10"/>
    <mergeCell ref="A11:F11"/>
    <mergeCell ref="G11:H11"/>
    <mergeCell ref="J11:J14"/>
    <mergeCell ref="A12:F12"/>
    <mergeCell ref="G12:H12"/>
    <mergeCell ref="A13:F13"/>
    <mergeCell ref="G13:H13"/>
    <mergeCell ref="A14:F14"/>
    <mergeCell ref="G14:H14"/>
    <mergeCell ref="A15:F15"/>
    <mergeCell ref="G15:H15"/>
    <mergeCell ref="A16:F16"/>
    <mergeCell ref="A17:H17"/>
    <mergeCell ref="A19:F19"/>
  </mergeCells>
  <conditionalFormatting sqref="A6:H6">
    <cfRule type="containsText" dxfId="14" priority="1" stopIfTrue="1" operator="containsText" text="Yes">
      <formula>NOT(ISERROR(SEARCH("Yes",A6)))</formula>
    </cfRule>
    <cfRule type="containsText" dxfId="13" priority="2" operator="containsText" text=" Do Not Need">
      <formula>NOT(ISERROR(SEARCH(" Do Not Need",A6)))</formula>
    </cfRule>
    <cfRule type="containsText" dxfId="12" priority="3" operator="containsText" text="Complete this form">
      <formula>NOT(ISERROR(SEARCH("Complete this form",A6)))</formula>
    </cfRule>
  </conditionalFormatting>
  <dataValidations count="1">
    <dataValidation type="list" allowBlank="1" showInputMessage="1" showErrorMessage="1" sqref="H5 H4" xr:uid="{00000000-0002-0000-0300-000000000000}">
      <formula1>$K$1:$K$2</formula1>
    </dataValidation>
  </dataValidations>
  <pageMargins left="0.7" right="0.7" top="0.75" bottom="0.75" header="0.3" footer="0.3"/>
  <pageSetup scale="57" orientation="portrait"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293"/>
  <sheetViews>
    <sheetView showGridLines="0" view="pageBreakPreview" zoomScale="60" zoomScaleNormal="100" workbookViewId="0">
      <selection activeCell="N4" sqref="N4"/>
    </sheetView>
  </sheetViews>
  <sheetFormatPr defaultRowHeight="14.5" x14ac:dyDescent="0.35"/>
  <cols>
    <col min="1" max="1" width="16.81640625" customWidth="1"/>
    <col min="2" max="2" width="24.453125" customWidth="1"/>
    <col min="3" max="3" width="14.1796875" style="5" customWidth="1"/>
    <col min="4" max="4" width="14.81640625" customWidth="1"/>
    <col min="5" max="5" width="3" customWidth="1"/>
    <col min="6" max="6" width="18.1796875" customWidth="1"/>
    <col min="7" max="7" width="17.7265625" customWidth="1"/>
    <col min="8" max="8" width="14.81640625" customWidth="1"/>
    <col min="9" max="9" width="21.81640625" customWidth="1"/>
  </cols>
  <sheetData>
    <row r="1" spans="1:12" ht="36.75" customHeight="1" thickBot="1" x14ac:dyDescent="0.55000000000000004">
      <c r="A1" s="207" t="s">
        <v>70</v>
      </c>
      <c r="B1" s="208"/>
      <c r="C1" s="209"/>
      <c r="D1" s="209"/>
      <c r="E1" s="209"/>
      <c r="F1" s="209"/>
      <c r="G1" s="209"/>
      <c r="H1" s="209"/>
      <c r="I1" s="130"/>
      <c r="J1" s="2"/>
      <c r="L1" s="2"/>
    </row>
    <row r="2" spans="1:12" ht="27.75" customHeight="1" thickBot="1" x14ac:dyDescent="0.5">
      <c r="A2" s="326" t="s">
        <v>43</v>
      </c>
      <c r="B2" s="327"/>
      <c r="C2" s="327"/>
      <c r="D2" s="327"/>
      <c r="E2" s="128"/>
      <c r="F2" s="128"/>
      <c r="G2" s="128"/>
      <c r="H2" s="128"/>
      <c r="I2" s="129"/>
    </row>
    <row r="3" spans="1:12" ht="15" thickBot="1" x14ac:dyDescent="0.4">
      <c r="A3" t="s">
        <v>63</v>
      </c>
      <c r="B3" s="51"/>
    </row>
    <row r="4" spans="1:12" ht="76.5" customHeight="1" thickBot="1" x14ac:dyDescent="0.4">
      <c r="A4" s="114" t="s">
        <v>82</v>
      </c>
      <c r="B4" s="75" t="s">
        <v>69</v>
      </c>
      <c r="C4" s="76" t="s">
        <v>41</v>
      </c>
      <c r="D4" s="77" t="s">
        <v>81</v>
      </c>
      <c r="F4" s="114" t="s">
        <v>83</v>
      </c>
      <c r="G4" s="75" t="s">
        <v>84</v>
      </c>
      <c r="H4" s="76" t="s">
        <v>41</v>
      </c>
      <c r="I4" s="77" t="s">
        <v>85</v>
      </c>
    </row>
    <row r="5" spans="1:12" ht="15" thickBot="1" x14ac:dyDescent="0.4">
      <c r="A5" s="78"/>
      <c r="B5" s="79">
        <f>SUM(B7:B293)</f>
        <v>0</v>
      </c>
      <c r="C5" s="79"/>
      <c r="D5" s="80">
        <f>SUM(D7:D293)</f>
        <v>0</v>
      </c>
      <c r="F5" s="78"/>
      <c r="G5" s="79">
        <f>SUM(G7:G293)</f>
        <v>0</v>
      </c>
      <c r="H5" s="79"/>
      <c r="I5" s="80">
        <f>SUM(I7:I293)</f>
        <v>0</v>
      </c>
    </row>
    <row r="6" spans="1:12" ht="36.75" customHeight="1" thickBot="1" x14ac:dyDescent="0.4">
      <c r="A6" s="84">
        <f>COUNT(B7:B293)</f>
        <v>0</v>
      </c>
      <c r="B6" s="84"/>
      <c r="C6" s="85"/>
      <c r="D6" s="86"/>
      <c r="F6" s="84">
        <f>COUNT(G7:G293)</f>
        <v>0</v>
      </c>
      <c r="G6" s="84"/>
      <c r="H6" s="85"/>
      <c r="I6" s="86"/>
    </row>
    <row r="7" spans="1:12" x14ac:dyDescent="0.35">
      <c r="B7" s="199"/>
      <c r="C7" s="5">
        <f t="shared" ref="C7:C228" si="0">IF(SUM(B7)&gt;100000,100000,0)</f>
        <v>0</v>
      </c>
      <c r="D7" s="73">
        <f t="shared" ref="D7:D198" si="1">IF(C7=100000,B7-C7,0)</f>
        <v>0</v>
      </c>
      <c r="G7" s="199"/>
      <c r="H7" s="5">
        <f t="shared" ref="H7:H198" si="2">IF(SUM(G7)&gt;100000,100000,0)</f>
        <v>0</v>
      </c>
      <c r="I7" s="73">
        <f t="shared" ref="I7:I198" si="3">IF(H7=100000,G7-H7,0)</f>
        <v>0</v>
      </c>
    </row>
    <row r="8" spans="1:12" x14ac:dyDescent="0.35">
      <c r="B8" s="199"/>
      <c r="C8" s="5">
        <f t="shared" si="0"/>
        <v>0</v>
      </c>
      <c r="D8" s="73">
        <f t="shared" si="1"/>
        <v>0</v>
      </c>
      <c r="G8" s="199"/>
      <c r="H8" s="5">
        <f t="shared" si="2"/>
        <v>0</v>
      </c>
      <c r="I8" s="73">
        <f t="shared" si="3"/>
        <v>0</v>
      </c>
    </row>
    <row r="9" spans="1:12" x14ac:dyDescent="0.35">
      <c r="B9" s="199"/>
      <c r="C9" s="5">
        <f t="shared" si="0"/>
        <v>0</v>
      </c>
      <c r="D9" s="73">
        <f t="shared" si="1"/>
        <v>0</v>
      </c>
      <c r="G9" s="199"/>
      <c r="H9" s="5">
        <f t="shared" si="2"/>
        <v>0</v>
      </c>
      <c r="I9" s="73">
        <f t="shared" si="3"/>
        <v>0</v>
      </c>
    </row>
    <row r="10" spans="1:12" x14ac:dyDescent="0.35">
      <c r="B10" s="199"/>
      <c r="C10" s="5">
        <f t="shared" si="0"/>
        <v>0</v>
      </c>
      <c r="D10" s="73">
        <f t="shared" si="1"/>
        <v>0</v>
      </c>
      <c r="G10" s="199"/>
      <c r="H10" s="5">
        <f t="shared" si="2"/>
        <v>0</v>
      </c>
      <c r="I10" s="73">
        <f t="shared" si="3"/>
        <v>0</v>
      </c>
    </row>
    <row r="11" spans="1:12" x14ac:dyDescent="0.35">
      <c r="B11" s="199"/>
      <c r="C11" s="5">
        <f t="shared" si="0"/>
        <v>0</v>
      </c>
      <c r="D11" s="73">
        <f t="shared" si="1"/>
        <v>0</v>
      </c>
      <c r="G11" s="199"/>
      <c r="H11" s="5">
        <f t="shared" si="2"/>
        <v>0</v>
      </c>
      <c r="I11" s="73">
        <f t="shared" si="3"/>
        <v>0</v>
      </c>
    </row>
    <row r="12" spans="1:12" x14ac:dyDescent="0.35">
      <c r="B12" s="199"/>
      <c r="C12" s="5">
        <f t="shared" si="0"/>
        <v>0</v>
      </c>
      <c r="D12" s="73">
        <f t="shared" si="1"/>
        <v>0</v>
      </c>
      <c r="G12" s="199"/>
      <c r="H12" s="5">
        <f t="shared" si="2"/>
        <v>0</v>
      </c>
      <c r="I12" s="73">
        <f t="shared" si="3"/>
        <v>0</v>
      </c>
    </row>
    <row r="13" spans="1:12" x14ac:dyDescent="0.35">
      <c r="B13" s="199"/>
      <c r="C13" s="5">
        <f t="shared" si="0"/>
        <v>0</v>
      </c>
      <c r="D13" s="73">
        <f t="shared" si="1"/>
        <v>0</v>
      </c>
      <c r="G13" s="199"/>
      <c r="H13" s="5">
        <f t="shared" si="2"/>
        <v>0</v>
      </c>
      <c r="I13" s="73">
        <f t="shared" si="3"/>
        <v>0</v>
      </c>
    </row>
    <row r="14" spans="1:12" x14ac:dyDescent="0.35">
      <c r="B14" s="199"/>
      <c r="C14" s="5">
        <f t="shared" si="0"/>
        <v>0</v>
      </c>
      <c r="D14" s="73">
        <f t="shared" si="1"/>
        <v>0</v>
      </c>
      <c r="G14" s="199"/>
      <c r="H14" s="5">
        <f t="shared" si="2"/>
        <v>0</v>
      </c>
      <c r="I14" s="73">
        <f t="shared" si="3"/>
        <v>0</v>
      </c>
    </row>
    <row r="15" spans="1:12" x14ac:dyDescent="0.35">
      <c r="B15" s="199"/>
      <c r="C15" s="5">
        <f t="shared" si="0"/>
        <v>0</v>
      </c>
      <c r="D15" s="73">
        <f t="shared" si="1"/>
        <v>0</v>
      </c>
      <c r="G15" s="199"/>
      <c r="H15" s="5">
        <f t="shared" si="2"/>
        <v>0</v>
      </c>
      <c r="I15" s="73">
        <f t="shared" si="3"/>
        <v>0</v>
      </c>
    </row>
    <row r="16" spans="1:12" x14ac:dyDescent="0.35">
      <c r="B16" s="199"/>
      <c r="C16" s="5">
        <f t="shared" si="0"/>
        <v>0</v>
      </c>
      <c r="D16" s="73">
        <f t="shared" si="1"/>
        <v>0</v>
      </c>
      <c r="G16" s="199"/>
      <c r="H16" s="5">
        <f t="shared" si="2"/>
        <v>0</v>
      </c>
      <c r="I16" s="73">
        <f t="shared" si="3"/>
        <v>0</v>
      </c>
    </row>
    <row r="17" spans="2:9" x14ac:dyDescent="0.35">
      <c r="B17" s="199"/>
      <c r="C17" s="5">
        <f t="shared" si="0"/>
        <v>0</v>
      </c>
      <c r="D17" s="73">
        <f t="shared" si="1"/>
        <v>0</v>
      </c>
      <c r="G17" s="199"/>
      <c r="H17" s="5">
        <f t="shared" si="2"/>
        <v>0</v>
      </c>
      <c r="I17" s="73">
        <f t="shared" si="3"/>
        <v>0</v>
      </c>
    </row>
    <row r="18" spans="2:9" x14ac:dyDescent="0.35">
      <c r="B18" s="199"/>
      <c r="C18" s="5">
        <f t="shared" si="0"/>
        <v>0</v>
      </c>
      <c r="D18" s="73">
        <f t="shared" si="1"/>
        <v>0</v>
      </c>
      <c r="G18" s="199"/>
      <c r="H18" s="5">
        <f t="shared" si="2"/>
        <v>0</v>
      </c>
      <c r="I18" s="73">
        <f t="shared" si="3"/>
        <v>0</v>
      </c>
    </row>
    <row r="19" spans="2:9" x14ac:dyDescent="0.35">
      <c r="B19" s="199"/>
      <c r="C19" s="5">
        <f t="shared" si="0"/>
        <v>0</v>
      </c>
      <c r="D19" s="73">
        <f t="shared" si="1"/>
        <v>0</v>
      </c>
      <c r="G19" s="199"/>
      <c r="H19" s="5">
        <f t="shared" si="2"/>
        <v>0</v>
      </c>
      <c r="I19" s="73">
        <f t="shared" si="3"/>
        <v>0</v>
      </c>
    </row>
    <row r="20" spans="2:9" x14ac:dyDescent="0.35">
      <c r="B20" s="199"/>
      <c r="C20" s="5">
        <f t="shared" si="0"/>
        <v>0</v>
      </c>
      <c r="D20" s="73">
        <f t="shared" si="1"/>
        <v>0</v>
      </c>
      <c r="G20" s="199"/>
      <c r="H20" s="5">
        <f t="shared" si="2"/>
        <v>0</v>
      </c>
      <c r="I20" s="73">
        <f t="shared" si="3"/>
        <v>0</v>
      </c>
    </row>
    <row r="21" spans="2:9" x14ac:dyDescent="0.35">
      <c r="B21" s="199"/>
      <c r="C21" s="5">
        <f t="shared" si="0"/>
        <v>0</v>
      </c>
      <c r="D21" s="73">
        <f t="shared" si="1"/>
        <v>0</v>
      </c>
      <c r="G21" s="199"/>
      <c r="H21" s="5">
        <f t="shared" si="2"/>
        <v>0</v>
      </c>
      <c r="I21" s="73">
        <f t="shared" si="3"/>
        <v>0</v>
      </c>
    </row>
    <row r="22" spans="2:9" x14ac:dyDescent="0.35">
      <c r="B22" s="199"/>
      <c r="C22" s="5">
        <f t="shared" si="0"/>
        <v>0</v>
      </c>
      <c r="D22" s="73">
        <f t="shared" si="1"/>
        <v>0</v>
      </c>
      <c r="G22" s="199"/>
      <c r="H22" s="5">
        <f t="shared" si="2"/>
        <v>0</v>
      </c>
      <c r="I22" s="73">
        <f t="shared" si="3"/>
        <v>0</v>
      </c>
    </row>
    <row r="23" spans="2:9" x14ac:dyDescent="0.35">
      <c r="B23" s="199"/>
      <c r="C23" s="5">
        <f t="shared" si="0"/>
        <v>0</v>
      </c>
      <c r="D23" s="73">
        <f t="shared" si="1"/>
        <v>0</v>
      </c>
      <c r="G23" s="199"/>
      <c r="H23" s="5">
        <f t="shared" si="2"/>
        <v>0</v>
      </c>
      <c r="I23" s="73">
        <f t="shared" si="3"/>
        <v>0</v>
      </c>
    </row>
    <row r="24" spans="2:9" x14ac:dyDescent="0.35">
      <c r="B24" s="199"/>
      <c r="C24" s="5">
        <f t="shared" si="0"/>
        <v>0</v>
      </c>
      <c r="D24" s="73">
        <f t="shared" si="1"/>
        <v>0</v>
      </c>
      <c r="G24" s="199"/>
      <c r="H24" s="5">
        <f t="shared" si="2"/>
        <v>0</v>
      </c>
      <c r="I24" s="73">
        <f t="shared" si="3"/>
        <v>0</v>
      </c>
    </row>
    <row r="25" spans="2:9" x14ac:dyDescent="0.35">
      <c r="B25" s="199"/>
      <c r="C25" s="5">
        <f t="shared" si="0"/>
        <v>0</v>
      </c>
      <c r="D25" s="73">
        <f t="shared" si="1"/>
        <v>0</v>
      </c>
      <c r="G25" s="199"/>
      <c r="H25" s="5">
        <f t="shared" si="2"/>
        <v>0</v>
      </c>
      <c r="I25" s="73">
        <f t="shared" si="3"/>
        <v>0</v>
      </c>
    </row>
    <row r="26" spans="2:9" x14ac:dyDescent="0.35">
      <c r="B26" s="199"/>
      <c r="C26" s="5">
        <f t="shared" si="0"/>
        <v>0</v>
      </c>
      <c r="D26" s="73">
        <f t="shared" si="1"/>
        <v>0</v>
      </c>
      <c r="G26" s="199"/>
      <c r="H26" s="5">
        <f t="shared" si="2"/>
        <v>0</v>
      </c>
      <c r="I26" s="73">
        <f t="shared" si="3"/>
        <v>0</v>
      </c>
    </row>
    <row r="27" spans="2:9" x14ac:dyDescent="0.35">
      <c r="B27" s="199"/>
      <c r="C27" s="5">
        <f t="shared" si="0"/>
        <v>0</v>
      </c>
      <c r="D27" s="73">
        <f t="shared" si="1"/>
        <v>0</v>
      </c>
      <c r="G27" s="199"/>
      <c r="H27" s="5">
        <f t="shared" si="2"/>
        <v>0</v>
      </c>
      <c r="I27" s="73">
        <f t="shared" si="3"/>
        <v>0</v>
      </c>
    </row>
    <row r="28" spans="2:9" x14ac:dyDescent="0.35">
      <c r="B28" s="199"/>
      <c r="C28" s="5">
        <f t="shared" si="0"/>
        <v>0</v>
      </c>
      <c r="D28" s="73">
        <f t="shared" si="1"/>
        <v>0</v>
      </c>
      <c r="G28" s="199"/>
      <c r="H28" s="5">
        <f t="shared" si="2"/>
        <v>0</v>
      </c>
      <c r="I28" s="73">
        <f t="shared" si="3"/>
        <v>0</v>
      </c>
    </row>
    <row r="29" spans="2:9" x14ac:dyDescent="0.35">
      <c r="B29" s="199"/>
      <c r="C29" s="5">
        <f t="shared" si="0"/>
        <v>0</v>
      </c>
      <c r="D29" s="73">
        <f t="shared" si="1"/>
        <v>0</v>
      </c>
      <c r="G29" s="199"/>
      <c r="H29" s="5">
        <f t="shared" si="2"/>
        <v>0</v>
      </c>
      <c r="I29" s="73">
        <f t="shared" si="3"/>
        <v>0</v>
      </c>
    </row>
    <row r="30" spans="2:9" x14ac:dyDescent="0.35">
      <c r="B30" s="199"/>
      <c r="C30" s="5">
        <f t="shared" si="0"/>
        <v>0</v>
      </c>
      <c r="D30" s="73">
        <f t="shared" si="1"/>
        <v>0</v>
      </c>
      <c r="G30" s="199"/>
      <c r="H30" s="5">
        <f t="shared" si="2"/>
        <v>0</v>
      </c>
      <c r="I30" s="73">
        <f t="shared" si="3"/>
        <v>0</v>
      </c>
    </row>
    <row r="31" spans="2:9" x14ac:dyDescent="0.35">
      <c r="B31" s="199"/>
      <c r="C31" s="5">
        <f t="shared" si="0"/>
        <v>0</v>
      </c>
      <c r="D31" s="73">
        <f t="shared" si="1"/>
        <v>0</v>
      </c>
      <c r="G31" s="199"/>
      <c r="H31" s="5">
        <f t="shared" si="2"/>
        <v>0</v>
      </c>
      <c r="I31" s="73">
        <f t="shared" si="3"/>
        <v>0</v>
      </c>
    </row>
    <row r="32" spans="2:9" x14ac:dyDescent="0.35">
      <c r="B32" s="199"/>
      <c r="C32" s="5">
        <f t="shared" si="0"/>
        <v>0</v>
      </c>
      <c r="D32" s="73">
        <f t="shared" si="1"/>
        <v>0</v>
      </c>
      <c r="G32" s="199"/>
      <c r="H32" s="5">
        <f t="shared" si="2"/>
        <v>0</v>
      </c>
      <c r="I32" s="73">
        <f t="shared" si="3"/>
        <v>0</v>
      </c>
    </row>
    <row r="33" spans="2:9" x14ac:dyDescent="0.35">
      <c r="B33" s="199"/>
      <c r="C33" s="5">
        <f t="shared" si="0"/>
        <v>0</v>
      </c>
      <c r="D33" s="73">
        <f t="shared" si="1"/>
        <v>0</v>
      </c>
      <c r="G33" s="199"/>
      <c r="H33" s="5">
        <f t="shared" si="2"/>
        <v>0</v>
      </c>
      <c r="I33" s="73">
        <f t="shared" si="3"/>
        <v>0</v>
      </c>
    </row>
    <row r="34" spans="2:9" x14ac:dyDescent="0.35">
      <c r="B34" s="199"/>
      <c r="C34" s="5">
        <f t="shared" si="0"/>
        <v>0</v>
      </c>
      <c r="D34" s="73">
        <f t="shared" si="1"/>
        <v>0</v>
      </c>
      <c r="G34" s="199"/>
      <c r="H34" s="5">
        <f t="shared" si="2"/>
        <v>0</v>
      </c>
      <c r="I34" s="73">
        <f t="shared" si="3"/>
        <v>0</v>
      </c>
    </row>
    <row r="35" spans="2:9" x14ac:dyDescent="0.35">
      <c r="B35" s="199"/>
      <c r="C35" s="5">
        <f t="shared" si="0"/>
        <v>0</v>
      </c>
      <c r="D35" s="73">
        <f t="shared" si="1"/>
        <v>0</v>
      </c>
      <c r="G35" s="199"/>
      <c r="H35" s="5">
        <f t="shared" si="2"/>
        <v>0</v>
      </c>
      <c r="I35" s="73">
        <f t="shared" si="3"/>
        <v>0</v>
      </c>
    </row>
    <row r="36" spans="2:9" x14ac:dyDescent="0.35">
      <c r="B36" s="199"/>
      <c r="C36" s="5">
        <f t="shared" si="0"/>
        <v>0</v>
      </c>
      <c r="D36" s="73">
        <f t="shared" si="1"/>
        <v>0</v>
      </c>
      <c r="G36" s="199"/>
      <c r="H36" s="5">
        <f t="shared" si="2"/>
        <v>0</v>
      </c>
      <c r="I36" s="73">
        <f t="shared" si="3"/>
        <v>0</v>
      </c>
    </row>
    <row r="37" spans="2:9" x14ac:dyDescent="0.35">
      <c r="B37" s="199"/>
      <c r="C37" s="5">
        <f t="shared" si="0"/>
        <v>0</v>
      </c>
      <c r="D37" s="73">
        <f t="shared" si="1"/>
        <v>0</v>
      </c>
      <c r="G37" s="199"/>
      <c r="H37" s="5">
        <f t="shared" si="2"/>
        <v>0</v>
      </c>
      <c r="I37" s="73">
        <f t="shared" si="3"/>
        <v>0</v>
      </c>
    </row>
    <row r="38" spans="2:9" x14ac:dyDescent="0.35">
      <c r="B38" s="199"/>
      <c r="C38" s="5">
        <f t="shared" si="0"/>
        <v>0</v>
      </c>
      <c r="D38" s="73">
        <f t="shared" si="1"/>
        <v>0</v>
      </c>
      <c r="G38" s="199"/>
      <c r="H38" s="5">
        <f t="shared" si="2"/>
        <v>0</v>
      </c>
      <c r="I38" s="73">
        <f t="shared" si="3"/>
        <v>0</v>
      </c>
    </row>
    <row r="39" spans="2:9" x14ac:dyDescent="0.35">
      <c r="B39" s="199"/>
      <c r="C39" s="5">
        <f t="shared" si="0"/>
        <v>0</v>
      </c>
      <c r="D39" s="73">
        <f t="shared" si="1"/>
        <v>0</v>
      </c>
      <c r="G39" s="199"/>
      <c r="H39" s="5">
        <f t="shared" si="2"/>
        <v>0</v>
      </c>
      <c r="I39" s="73">
        <f t="shared" si="3"/>
        <v>0</v>
      </c>
    </row>
    <row r="40" spans="2:9" x14ac:dyDescent="0.35">
      <c r="B40" s="199"/>
      <c r="C40" s="5">
        <f t="shared" si="0"/>
        <v>0</v>
      </c>
      <c r="D40" s="73">
        <f t="shared" si="1"/>
        <v>0</v>
      </c>
      <c r="G40" s="199"/>
      <c r="H40" s="5">
        <f t="shared" si="2"/>
        <v>0</v>
      </c>
      <c r="I40" s="73">
        <f t="shared" si="3"/>
        <v>0</v>
      </c>
    </row>
    <row r="41" spans="2:9" x14ac:dyDescent="0.35">
      <c r="B41" s="199"/>
      <c r="C41" s="5">
        <f t="shared" si="0"/>
        <v>0</v>
      </c>
      <c r="D41" s="73">
        <f t="shared" si="1"/>
        <v>0</v>
      </c>
      <c r="G41" s="199"/>
      <c r="H41" s="5">
        <f t="shared" si="2"/>
        <v>0</v>
      </c>
      <c r="I41" s="73">
        <f t="shared" si="3"/>
        <v>0</v>
      </c>
    </row>
    <row r="42" spans="2:9" x14ac:dyDescent="0.35">
      <c r="B42" s="199"/>
      <c r="C42" s="5">
        <f t="shared" si="0"/>
        <v>0</v>
      </c>
      <c r="D42" s="73">
        <f t="shared" si="1"/>
        <v>0</v>
      </c>
      <c r="G42" s="199"/>
      <c r="H42" s="5">
        <f t="shared" si="2"/>
        <v>0</v>
      </c>
      <c r="I42" s="73">
        <f t="shared" si="3"/>
        <v>0</v>
      </c>
    </row>
    <row r="43" spans="2:9" x14ac:dyDescent="0.35">
      <c r="B43" s="199"/>
      <c r="C43" s="5">
        <f t="shared" si="0"/>
        <v>0</v>
      </c>
      <c r="D43" s="73">
        <f t="shared" si="1"/>
        <v>0</v>
      </c>
      <c r="G43" s="199"/>
      <c r="H43" s="5">
        <f t="shared" si="2"/>
        <v>0</v>
      </c>
      <c r="I43" s="73">
        <f t="shared" si="3"/>
        <v>0</v>
      </c>
    </row>
    <row r="44" spans="2:9" x14ac:dyDescent="0.35">
      <c r="B44" s="199"/>
      <c r="C44" s="5">
        <f t="shared" si="0"/>
        <v>0</v>
      </c>
      <c r="D44" s="73">
        <f t="shared" si="1"/>
        <v>0</v>
      </c>
      <c r="G44" s="199"/>
      <c r="H44" s="5">
        <f t="shared" si="2"/>
        <v>0</v>
      </c>
      <c r="I44" s="73">
        <f t="shared" si="3"/>
        <v>0</v>
      </c>
    </row>
    <row r="45" spans="2:9" x14ac:dyDescent="0.35">
      <c r="B45" s="199"/>
      <c r="C45" s="5">
        <f t="shared" si="0"/>
        <v>0</v>
      </c>
      <c r="D45" s="73">
        <f t="shared" si="1"/>
        <v>0</v>
      </c>
      <c r="G45" s="199"/>
      <c r="H45" s="5">
        <f t="shared" si="2"/>
        <v>0</v>
      </c>
      <c r="I45" s="73">
        <f t="shared" si="3"/>
        <v>0</v>
      </c>
    </row>
    <row r="46" spans="2:9" x14ac:dyDescent="0.35">
      <c r="B46" s="199"/>
      <c r="C46" s="5">
        <f t="shared" si="0"/>
        <v>0</v>
      </c>
      <c r="D46" s="73">
        <f t="shared" si="1"/>
        <v>0</v>
      </c>
      <c r="G46" s="199"/>
      <c r="H46" s="5">
        <f t="shared" si="2"/>
        <v>0</v>
      </c>
      <c r="I46" s="73">
        <f t="shared" si="3"/>
        <v>0</v>
      </c>
    </row>
    <row r="47" spans="2:9" x14ac:dyDescent="0.35">
      <c r="B47" s="199"/>
      <c r="C47" s="5">
        <f t="shared" si="0"/>
        <v>0</v>
      </c>
      <c r="D47" s="73">
        <f t="shared" si="1"/>
        <v>0</v>
      </c>
      <c r="G47" s="199"/>
      <c r="H47" s="5">
        <f t="shared" si="2"/>
        <v>0</v>
      </c>
      <c r="I47" s="73">
        <f t="shared" si="3"/>
        <v>0</v>
      </c>
    </row>
    <row r="48" spans="2:9" x14ac:dyDescent="0.35">
      <c r="B48" s="199"/>
      <c r="C48" s="5">
        <f t="shared" si="0"/>
        <v>0</v>
      </c>
      <c r="D48" s="73">
        <f t="shared" si="1"/>
        <v>0</v>
      </c>
      <c r="G48" s="199"/>
      <c r="H48" s="5">
        <f t="shared" si="2"/>
        <v>0</v>
      </c>
      <c r="I48" s="73">
        <f t="shared" si="3"/>
        <v>0</v>
      </c>
    </row>
    <row r="49" spans="2:9" x14ac:dyDescent="0.35">
      <c r="B49" s="199"/>
      <c r="C49" s="5">
        <f t="shared" si="0"/>
        <v>0</v>
      </c>
      <c r="D49" s="73">
        <f t="shared" si="1"/>
        <v>0</v>
      </c>
      <c r="G49" s="199"/>
      <c r="H49" s="5">
        <f t="shared" si="2"/>
        <v>0</v>
      </c>
      <c r="I49" s="73">
        <f t="shared" si="3"/>
        <v>0</v>
      </c>
    </row>
    <row r="50" spans="2:9" x14ac:dyDescent="0.35">
      <c r="B50" s="199"/>
      <c r="C50" s="5">
        <f t="shared" si="0"/>
        <v>0</v>
      </c>
      <c r="D50" s="73">
        <f t="shared" si="1"/>
        <v>0</v>
      </c>
      <c r="G50" s="199"/>
      <c r="H50" s="5">
        <f t="shared" si="2"/>
        <v>0</v>
      </c>
      <c r="I50" s="73">
        <f t="shared" si="3"/>
        <v>0</v>
      </c>
    </row>
    <row r="51" spans="2:9" x14ac:dyDescent="0.35">
      <c r="B51" s="199"/>
      <c r="C51" s="5">
        <f t="shared" si="0"/>
        <v>0</v>
      </c>
      <c r="D51" s="73">
        <f t="shared" si="1"/>
        <v>0</v>
      </c>
      <c r="G51" s="199"/>
      <c r="H51" s="5">
        <f t="shared" si="2"/>
        <v>0</v>
      </c>
      <c r="I51" s="73">
        <f t="shared" si="3"/>
        <v>0</v>
      </c>
    </row>
    <row r="52" spans="2:9" x14ac:dyDescent="0.35">
      <c r="B52" s="199"/>
      <c r="C52" s="5">
        <f t="shared" si="0"/>
        <v>0</v>
      </c>
      <c r="D52" s="73">
        <f t="shared" si="1"/>
        <v>0</v>
      </c>
      <c r="G52" s="199"/>
      <c r="H52" s="5">
        <f t="shared" si="2"/>
        <v>0</v>
      </c>
      <c r="I52" s="73">
        <f t="shared" si="3"/>
        <v>0</v>
      </c>
    </row>
    <row r="53" spans="2:9" x14ac:dyDescent="0.35">
      <c r="B53" s="199"/>
      <c r="C53" s="5">
        <f t="shared" si="0"/>
        <v>0</v>
      </c>
      <c r="D53" s="73">
        <f t="shared" si="1"/>
        <v>0</v>
      </c>
      <c r="G53" s="199"/>
      <c r="H53" s="5">
        <f t="shared" si="2"/>
        <v>0</v>
      </c>
      <c r="I53" s="73">
        <f t="shared" si="3"/>
        <v>0</v>
      </c>
    </row>
    <row r="54" spans="2:9" x14ac:dyDescent="0.35">
      <c r="B54" s="199"/>
      <c r="C54" s="5">
        <f t="shared" si="0"/>
        <v>0</v>
      </c>
      <c r="D54" s="73">
        <f t="shared" si="1"/>
        <v>0</v>
      </c>
      <c r="G54" s="199"/>
      <c r="H54" s="5">
        <f t="shared" si="2"/>
        <v>0</v>
      </c>
      <c r="I54" s="73">
        <f t="shared" si="3"/>
        <v>0</v>
      </c>
    </row>
    <row r="55" spans="2:9" x14ac:dyDescent="0.35">
      <c r="B55" s="199"/>
      <c r="C55" s="5">
        <f t="shared" si="0"/>
        <v>0</v>
      </c>
      <c r="D55" s="73">
        <f t="shared" si="1"/>
        <v>0</v>
      </c>
      <c r="G55" s="199"/>
      <c r="H55" s="5">
        <f t="shared" si="2"/>
        <v>0</v>
      </c>
      <c r="I55" s="73">
        <f t="shared" si="3"/>
        <v>0</v>
      </c>
    </row>
    <row r="56" spans="2:9" x14ac:dyDescent="0.35">
      <c r="B56" s="199"/>
      <c r="C56" s="5">
        <f t="shared" si="0"/>
        <v>0</v>
      </c>
      <c r="D56" s="73">
        <f t="shared" si="1"/>
        <v>0</v>
      </c>
      <c r="G56" s="199"/>
      <c r="H56" s="5">
        <f t="shared" si="2"/>
        <v>0</v>
      </c>
      <c r="I56" s="73">
        <f t="shared" si="3"/>
        <v>0</v>
      </c>
    </row>
    <row r="57" spans="2:9" x14ac:dyDescent="0.35">
      <c r="B57" s="199"/>
      <c r="C57" s="5">
        <f t="shared" si="0"/>
        <v>0</v>
      </c>
      <c r="D57" s="73">
        <f t="shared" si="1"/>
        <v>0</v>
      </c>
      <c r="G57" s="199"/>
      <c r="H57" s="5">
        <f t="shared" si="2"/>
        <v>0</v>
      </c>
      <c r="I57" s="73">
        <f t="shared" si="3"/>
        <v>0</v>
      </c>
    </row>
    <row r="58" spans="2:9" x14ac:dyDescent="0.35">
      <c r="B58" s="199"/>
      <c r="C58" s="5">
        <f t="shared" si="0"/>
        <v>0</v>
      </c>
      <c r="D58" s="73">
        <f t="shared" si="1"/>
        <v>0</v>
      </c>
      <c r="G58" s="199"/>
      <c r="H58" s="5">
        <f t="shared" si="2"/>
        <v>0</v>
      </c>
      <c r="I58" s="73">
        <f t="shared" si="3"/>
        <v>0</v>
      </c>
    </row>
    <row r="59" spans="2:9" x14ac:dyDescent="0.35">
      <c r="B59" s="199"/>
      <c r="C59" s="5">
        <f t="shared" si="0"/>
        <v>0</v>
      </c>
      <c r="D59" s="73">
        <f t="shared" si="1"/>
        <v>0</v>
      </c>
      <c r="G59" s="199"/>
      <c r="H59" s="5">
        <f t="shared" si="2"/>
        <v>0</v>
      </c>
      <c r="I59" s="73">
        <f t="shared" si="3"/>
        <v>0</v>
      </c>
    </row>
    <row r="60" spans="2:9" x14ac:dyDescent="0.35">
      <c r="B60" s="199"/>
      <c r="C60" s="5">
        <f t="shared" si="0"/>
        <v>0</v>
      </c>
      <c r="D60" s="73">
        <f t="shared" si="1"/>
        <v>0</v>
      </c>
      <c r="G60" s="199"/>
      <c r="H60" s="5">
        <f t="shared" si="2"/>
        <v>0</v>
      </c>
      <c r="I60" s="73">
        <f t="shared" si="3"/>
        <v>0</v>
      </c>
    </row>
    <row r="61" spans="2:9" x14ac:dyDescent="0.35">
      <c r="B61" s="199"/>
      <c r="C61" s="5">
        <f t="shared" si="0"/>
        <v>0</v>
      </c>
      <c r="D61" s="73">
        <f t="shared" si="1"/>
        <v>0</v>
      </c>
      <c r="G61" s="199"/>
      <c r="H61" s="5">
        <f t="shared" si="2"/>
        <v>0</v>
      </c>
      <c r="I61" s="73">
        <f t="shared" si="3"/>
        <v>0</v>
      </c>
    </row>
    <row r="62" spans="2:9" x14ac:dyDescent="0.35">
      <c r="B62" s="199"/>
      <c r="C62" s="5">
        <f t="shared" si="0"/>
        <v>0</v>
      </c>
      <c r="D62" s="73">
        <f t="shared" si="1"/>
        <v>0</v>
      </c>
      <c r="G62" s="199"/>
      <c r="H62" s="5">
        <f t="shared" si="2"/>
        <v>0</v>
      </c>
      <c r="I62" s="73">
        <f t="shared" si="3"/>
        <v>0</v>
      </c>
    </row>
    <row r="63" spans="2:9" x14ac:dyDescent="0.35">
      <c r="B63" s="199"/>
      <c r="C63" s="5">
        <f t="shared" si="0"/>
        <v>0</v>
      </c>
      <c r="D63" s="73">
        <f t="shared" si="1"/>
        <v>0</v>
      </c>
      <c r="G63" s="199"/>
      <c r="H63" s="5">
        <f t="shared" si="2"/>
        <v>0</v>
      </c>
      <c r="I63" s="73">
        <f t="shared" si="3"/>
        <v>0</v>
      </c>
    </row>
    <row r="64" spans="2:9" x14ac:dyDescent="0.35">
      <c r="B64" s="199"/>
      <c r="C64" s="5">
        <f t="shared" si="0"/>
        <v>0</v>
      </c>
      <c r="D64" s="73">
        <f t="shared" si="1"/>
        <v>0</v>
      </c>
      <c r="G64" s="199"/>
      <c r="H64" s="5">
        <f t="shared" si="2"/>
        <v>0</v>
      </c>
      <c r="I64" s="73">
        <f t="shared" si="3"/>
        <v>0</v>
      </c>
    </row>
    <row r="65" spans="2:9" x14ac:dyDescent="0.35">
      <c r="B65" s="199"/>
      <c r="C65" s="5">
        <f t="shared" si="0"/>
        <v>0</v>
      </c>
      <c r="D65" s="73">
        <f t="shared" si="1"/>
        <v>0</v>
      </c>
      <c r="G65" s="199"/>
      <c r="H65" s="5">
        <f t="shared" si="2"/>
        <v>0</v>
      </c>
      <c r="I65" s="73">
        <f t="shared" si="3"/>
        <v>0</v>
      </c>
    </row>
    <row r="66" spans="2:9" x14ac:dyDescent="0.35">
      <c r="B66" s="199"/>
      <c r="C66" s="5">
        <f t="shared" si="0"/>
        <v>0</v>
      </c>
      <c r="D66" s="73">
        <f t="shared" si="1"/>
        <v>0</v>
      </c>
      <c r="G66" s="199"/>
      <c r="H66" s="5">
        <f t="shared" si="2"/>
        <v>0</v>
      </c>
      <c r="I66" s="73">
        <f t="shared" si="3"/>
        <v>0</v>
      </c>
    </row>
    <row r="67" spans="2:9" x14ac:dyDescent="0.35">
      <c r="B67" s="199"/>
      <c r="C67" s="5">
        <f t="shared" si="0"/>
        <v>0</v>
      </c>
      <c r="D67" s="73">
        <f t="shared" si="1"/>
        <v>0</v>
      </c>
      <c r="G67" s="199"/>
      <c r="H67" s="5">
        <f t="shared" si="2"/>
        <v>0</v>
      </c>
      <c r="I67" s="73">
        <f t="shared" si="3"/>
        <v>0</v>
      </c>
    </row>
    <row r="68" spans="2:9" x14ac:dyDescent="0.35">
      <c r="B68" s="199"/>
      <c r="C68" s="5">
        <f t="shared" si="0"/>
        <v>0</v>
      </c>
      <c r="D68" s="73">
        <f t="shared" si="1"/>
        <v>0</v>
      </c>
      <c r="G68" s="199"/>
      <c r="H68" s="5">
        <f t="shared" si="2"/>
        <v>0</v>
      </c>
      <c r="I68" s="73">
        <f t="shared" si="3"/>
        <v>0</v>
      </c>
    </row>
    <row r="69" spans="2:9" x14ac:dyDescent="0.35">
      <c r="B69" s="199"/>
      <c r="C69" s="5">
        <f t="shared" si="0"/>
        <v>0</v>
      </c>
      <c r="D69" s="73">
        <f t="shared" si="1"/>
        <v>0</v>
      </c>
      <c r="G69" s="199"/>
      <c r="H69" s="5">
        <f t="shared" si="2"/>
        <v>0</v>
      </c>
      <c r="I69" s="73">
        <f t="shared" si="3"/>
        <v>0</v>
      </c>
    </row>
    <row r="70" spans="2:9" x14ac:dyDescent="0.35">
      <c r="B70" s="199"/>
      <c r="C70" s="5">
        <f t="shared" si="0"/>
        <v>0</v>
      </c>
      <c r="D70" s="73">
        <f t="shared" si="1"/>
        <v>0</v>
      </c>
      <c r="G70" s="199"/>
      <c r="H70" s="5">
        <f t="shared" si="2"/>
        <v>0</v>
      </c>
      <c r="I70" s="73">
        <f t="shared" si="3"/>
        <v>0</v>
      </c>
    </row>
    <row r="71" spans="2:9" x14ac:dyDescent="0.35">
      <c r="B71" s="199"/>
      <c r="C71" s="5">
        <f t="shared" si="0"/>
        <v>0</v>
      </c>
      <c r="D71" s="73">
        <f t="shared" si="1"/>
        <v>0</v>
      </c>
      <c r="G71" s="199"/>
      <c r="H71" s="5">
        <f t="shared" si="2"/>
        <v>0</v>
      </c>
      <c r="I71" s="73">
        <f t="shared" si="3"/>
        <v>0</v>
      </c>
    </row>
    <row r="72" spans="2:9" x14ac:dyDescent="0.35">
      <c r="B72" s="199"/>
      <c r="C72" s="5">
        <f t="shared" si="0"/>
        <v>0</v>
      </c>
      <c r="D72" s="73">
        <f t="shared" si="1"/>
        <v>0</v>
      </c>
      <c r="G72" s="199"/>
      <c r="H72" s="5">
        <f t="shared" si="2"/>
        <v>0</v>
      </c>
      <c r="I72" s="73">
        <f t="shared" si="3"/>
        <v>0</v>
      </c>
    </row>
    <row r="73" spans="2:9" x14ac:dyDescent="0.35">
      <c r="B73" s="199"/>
      <c r="C73" s="5">
        <f t="shared" si="0"/>
        <v>0</v>
      </c>
      <c r="D73" s="73">
        <f t="shared" si="1"/>
        <v>0</v>
      </c>
      <c r="G73" s="199"/>
      <c r="H73" s="5">
        <f t="shared" si="2"/>
        <v>0</v>
      </c>
      <c r="I73" s="73">
        <f t="shared" si="3"/>
        <v>0</v>
      </c>
    </row>
    <row r="74" spans="2:9" x14ac:dyDescent="0.35">
      <c r="B74" s="199"/>
      <c r="C74" s="5">
        <f t="shared" si="0"/>
        <v>0</v>
      </c>
      <c r="D74" s="73">
        <f t="shared" si="1"/>
        <v>0</v>
      </c>
      <c r="G74" s="199"/>
      <c r="H74" s="5">
        <f t="shared" si="2"/>
        <v>0</v>
      </c>
      <c r="I74" s="73">
        <f t="shared" si="3"/>
        <v>0</v>
      </c>
    </row>
    <row r="75" spans="2:9" x14ac:dyDescent="0.35">
      <c r="B75" s="199"/>
      <c r="C75" s="5">
        <f t="shared" si="0"/>
        <v>0</v>
      </c>
      <c r="D75" s="73">
        <f t="shared" si="1"/>
        <v>0</v>
      </c>
      <c r="G75" s="199"/>
      <c r="H75" s="5">
        <f t="shared" si="2"/>
        <v>0</v>
      </c>
      <c r="I75" s="73">
        <f t="shared" si="3"/>
        <v>0</v>
      </c>
    </row>
    <row r="76" spans="2:9" x14ac:dyDescent="0.35">
      <c r="B76" s="199"/>
      <c r="C76" s="5">
        <f t="shared" si="0"/>
        <v>0</v>
      </c>
      <c r="D76" s="73">
        <f t="shared" si="1"/>
        <v>0</v>
      </c>
      <c r="G76" s="199"/>
      <c r="H76" s="5">
        <f t="shared" si="2"/>
        <v>0</v>
      </c>
      <c r="I76" s="73">
        <f t="shared" si="3"/>
        <v>0</v>
      </c>
    </row>
    <row r="77" spans="2:9" x14ac:dyDescent="0.35">
      <c r="B77" s="199"/>
      <c r="C77" s="5">
        <f t="shared" si="0"/>
        <v>0</v>
      </c>
      <c r="D77" s="73">
        <f t="shared" si="1"/>
        <v>0</v>
      </c>
      <c r="G77" s="199"/>
      <c r="H77" s="5">
        <f t="shared" si="2"/>
        <v>0</v>
      </c>
      <c r="I77" s="73">
        <f t="shared" si="3"/>
        <v>0</v>
      </c>
    </row>
    <row r="78" spans="2:9" x14ac:dyDescent="0.35">
      <c r="B78" s="199"/>
      <c r="C78" s="5">
        <f t="shared" si="0"/>
        <v>0</v>
      </c>
      <c r="D78" s="73">
        <f t="shared" si="1"/>
        <v>0</v>
      </c>
      <c r="G78" s="199"/>
      <c r="H78" s="5">
        <f t="shared" si="2"/>
        <v>0</v>
      </c>
      <c r="I78" s="73">
        <f t="shared" si="3"/>
        <v>0</v>
      </c>
    </row>
    <row r="79" spans="2:9" x14ac:dyDescent="0.35">
      <c r="B79" s="199"/>
      <c r="C79" s="5">
        <f t="shared" si="0"/>
        <v>0</v>
      </c>
      <c r="D79" s="73">
        <f t="shared" si="1"/>
        <v>0</v>
      </c>
      <c r="G79" s="199"/>
      <c r="H79" s="5">
        <f t="shared" si="2"/>
        <v>0</v>
      </c>
      <c r="I79" s="73">
        <f t="shared" si="3"/>
        <v>0</v>
      </c>
    </row>
    <row r="80" spans="2:9" x14ac:dyDescent="0.35">
      <c r="B80" s="199"/>
      <c r="C80" s="5">
        <f t="shared" si="0"/>
        <v>0</v>
      </c>
      <c r="D80" s="73">
        <f t="shared" si="1"/>
        <v>0</v>
      </c>
      <c r="G80" s="199"/>
      <c r="H80" s="5">
        <f t="shared" si="2"/>
        <v>0</v>
      </c>
      <c r="I80" s="73">
        <f t="shared" si="3"/>
        <v>0</v>
      </c>
    </row>
    <row r="81" spans="2:9" x14ac:dyDescent="0.35">
      <c r="B81" s="199"/>
      <c r="C81" s="5">
        <f t="shared" si="0"/>
        <v>0</v>
      </c>
      <c r="D81" s="73">
        <f t="shared" si="1"/>
        <v>0</v>
      </c>
      <c r="G81" s="199"/>
      <c r="H81" s="5">
        <f t="shared" si="2"/>
        <v>0</v>
      </c>
      <c r="I81" s="73">
        <f t="shared" si="3"/>
        <v>0</v>
      </c>
    </row>
    <row r="82" spans="2:9" x14ac:dyDescent="0.35">
      <c r="B82" s="199"/>
      <c r="C82" s="5">
        <f t="shared" si="0"/>
        <v>0</v>
      </c>
      <c r="D82" s="73">
        <f t="shared" si="1"/>
        <v>0</v>
      </c>
      <c r="G82" s="199"/>
      <c r="H82" s="5">
        <f t="shared" si="2"/>
        <v>0</v>
      </c>
      <c r="I82" s="73">
        <f t="shared" si="3"/>
        <v>0</v>
      </c>
    </row>
    <row r="83" spans="2:9" x14ac:dyDescent="0.35">
      <c r="B83" s="199"/>
      <c r="C83" s="5">
        <f t="shared" si="0"/>
        <v>0</v>
      </c>
      <c r="D83" s="73">
        <f t="shared" si="1"/>
        <v>0</v>
      </c>
      <c r="G83" s="199"/>
      <c r="H83" s="5">
        <f t="shared" si="2"/>
        <v>0</v>
      </c>
      <c r="I83" s="73">
        <f t="shared" si="3"/>
        <v>0</v>
      </c>
    </row>
    <row r="84" spans="2:9" x14ac:dyDescent="0.35">
      <c r="B84" s="199"/>
      <c r="C84" s="5">
        <f t="shared" si="0"/>
        <v>0</v>
      </c>
      <c r="D84" s="73">
        <f t="shared" si="1"/>
        <v>0</v>
      </c>
      <c r="G84" s="199"/>
      <c r="H84" s="5">
        <f t="shared" si="2"/>
        <v>0</v>
      </c>
      <c r="I84" s="73">
        <f t="shared" si="3"/>
        <v>0</v>
      </c>
    </row>
    <row r="85" spans="2:9" x14ac:dyDescent="0.35">
      <c r="B85" s="199"/>
      <c r="C85" s="5">
        <f t="shared" si="0"/>
        <v>0</v>
      </c>
      <c r="D85" s="73">
        <f t="shared" si="1"/>
        <v>0</v>
      </c>
      <c r="G85" s="199"/>
      <c r="H85" s="5">
        <f t="shared" si="2"/>
        <v>0</v>
      </c>
      <c r="I85" s="73">
        <f t="shared" si="3"/>
        <v>0</v>
      </c>
    </row>
    <row r="86" spans="2:9" x14ac:dyDescent="0.35">
      <c r="B86" s="199"/>
      <c r="C86" s="5">
        <f t="shared" si="0"/>
        <v>0</v>
      </c>
      <c r="D86" s="73">
        <f t="shared" si="1"/>
        <v>0</v>
      </c>
      <c r="G86" s="199"/>
      <c r="H86" s="5">
        <f t="shared" si="2"/>
        <v>0</v>
      </c>
      <c r="I86" s="73">
        <f t="shared" si="3"/>
        <v>0</v>
      </c>
    </row>
    <row r="87" spans="2:9" x14ac:dyDescent="0.35">
      <c r="B87" s="199"/>
      <c r="C87" s="5">
        <f t="shared" si="0"/>
        <v>0</v>
      </c>
      <c r="D87" s="73">
        <f t="shared" si="1"/>
        <v>0</v>
      </c>
      <c r="G87" s="199"/>
      <c r="H87" s="5">
        <f t="shared" si="2"/>
        <v>0</v>
      </c>
      <c r="I87" s="73">
        <f t="shared" si="3"/>
        <v>0</v>
      </c>
    </row>
    <row r="88" spans="2:9" x14ac:dyDescent="0.35">
      <c r="B88" s="199"/>
      <c r="C88" s="5">
        <f t="shared" si="0"/>
        <v>0</v>
      </c>
      <c r="D88" s="73">
        <f t="shared" si="1"/>
        <v>0</v>
      </c>
      <c r="G88" s="199"/>
      <c r="H88" s="5">
        <f t="shared" si="2"/>
        <v>0</v>
      </c>
      <c r="I88" s="73">
        <f t="shared" si="3"/>
        <v>0</v>
      </c>
    </row>
    <row r="89" spans="2:9" x14ac:dyDescent="0.35">
      <c r="B89" s="199"/>
      <c r="C89" s="5">
        <f t="shared" si="0"/>
        <v>0</v>
      </c>
      <c r="D89" s="73">
        <f t="shared" si="1"/>
        <v>0</v>
      </c>
      <c r="G89" s="199"/>
      <c r="H89" s="5">
        <f t="shared" si="2"/>
        <v>0</v>
      </c>
      <c r="I89" s="73">
        <f t="shared" si="3"/>
        <v>0</v>
      </c>
    </row>
    <row r="90" spans="2:9" x14ac:dyDescent="0.35">
      <c r="B90" s="199"/>
      <c r="C90" s="5">
        <f t="shared" si="0"/>
        <v>0</v>
      </c>
      <c r="D90" s="73">
        <f t="shared" si="1"/>
        <v>0</v>
      </c>
      <c r="G90" s="199"/>
      <c r="H90" s="5">
        <f t="shared" si="2"/>
        <v>0</v>
      </c>
      <c r="I90" s="73">
        <f t="shared" si="3"/>
        <v>0</v>
      </c>
    </row>
    <row r="91" spans="2:9" x14ac:dyDescent="0.35">
      <c r="B91" s="199"/>
      <c r="C91" s="5">
        <f t="shared" si="0"/>
        <v>0</v>
      </c>
      <c r="D91" s="73">
        <f t="shared" si="1"/>
        <v>0</v>
      </c>
      <c r="G91" s="199"/>
      <c r="H91" s="5">
        <f t="shared" si="2"/>
        <v>0</v>
      </c>
      <c r="I91" s="73">
        <f t="shared" si="3"/>
        <v>0</v>
      </c>
    </row>
    <row r="92" spans="2:9" x14ac:dyDescent="0.35">
      <c r="B92" s="199"/>
      <c r="C92" s="5">
        <f t="shared" si="0"/>
        <v>0</v>
      </c>
      <c r="D92" s="73">
        <f t="shared" si="1"/>
        <v>0</v>
      </c>
      <c r="G92" s="199"/>
      <c r="H92" s="5">
        <f t="shared" si="2"/>
        <v>0</v>
      </c>
      <c r="I92" s="73">
        <f t="shared" si="3"/>
        <v>0</v>
      </c>
    </row>
    <row r="93" spans="2:9" x14ac:dyDescent="0.35">
      <c r="B93" s="199"/>
      <c r="C93" s="5">
        <f t="shared" si="0"/>
        <v>0</v>
      </c>
      <c r="D93" s="73">
        <f t="shared" si="1"/>
        <v>0</v>
      </c>
      <c r="G93" s="199"/>
      <c r="H93" s="5">
        <f t="shared" si="2"/>
        <v>0</v>
      </c>
      <c r="I93" s="73">
        <f t="shared" si="3"/>
        <v>0</v>
      </c>
    </row>
    <row r="94" spans="2:9" x14ac:dyDescent="0.35">
      <c r="B94" s="199"/>
      <c r="C94" s="5">
        <f t="shared" si="0"/>
        <v>0</v>
      </c>
      <c r="D94" s="73">
        <f t="shared" si="1"/>
        <v>0</v>
      </c>
      <c r="G94" s="199"/>
      <c r="H94" s="5">
        <f t="shared" si="2"/>
        <v>0</v>
      </c>
      <c r="I94" s="73">
        <f t="shared" si="3"/>
        <v>0</v>
      </c>
    </row>
    <row r="95" spans="2:9" x14ac:dyDescent="0.35">
      <c r="B95" s="199"/>
      <c r="C95" s="5">
        <f t="shared" si="0"/>
        <v>0</v>
      </c>
      <c r="D95" s="73">
        <f t="shared" si="1"/>
        <v>0</v>
      </c>
      <c r="G95" s="199"/>
      <c r="H95" s="5">
        <f t="shared" si="2"/>
        <v>0</v>
      </c>
      <c r="I95" s="73">
        <f t="shared" si="3"/>
        <v>0</v>
      </c>
    </row>
    <row r="96" spans="2:9" x14ac:dyDescent="0.35">
      <c r="B96" s="199"/>
      <c r="C96" s="5">
        <f t="shared" si="0"/>
        <v>0</v>
      </c>
      <c r="D96" s="73">
        <f t="shared" si="1"/>
        <v>0</v>
      </c>
      <c r="G96" s="199"/>
      <c r="H96" s="5">
        <f t="shared" si="2"/>
        <v>0</v>
      </c>
      <c r="I96" s="73">
        <f t="shared" si="3"/>
        <v>0</v>
      </c>
    </row>
    <row r="97" spans="2:9" x14ac:dyDescent="0.35">
      <c r="B97" s="199"/>
      <c r="C97" s="5">
        <f t="shared" si="0"/>
        <v>0</v>
      </c>
      <c r="D97" s="73">
        <f t="shared" si="1"/>
        <v>0</v>
      </c>
      <c r="G97" s="199"/>
      <c r="H97" s="5">
        <f t="shared" si="2"/>
        <v>0</v>
      </c>
      <c r="I97" s="73">
        <f t="shared" si="3"/>
        <v>0</v>
      </c>
    </row>
    <row r="98" spans="2:9" x14ac:dyDescent="0.35">
      <c r="B98" s="199"/>
      <c r="C98" s="5">
        <f t="shared" si="0"/>
        <v>0</v>
      </c>
      <c r="D98" s="73">
        <f t="shared" si="1"/>
        <v>0</v>
      </c>
      <c r="G98" s="199"/>
      <c r="H98" s="5">
        <f t="shared" si="2"/>
        <v>0</v>
      </c>
      <c r="I98" s="73">
        <f t="shared" si="3"/>
        <v>0</v>
      </c>
    </row>
    <row r="99" spans="2:9" x14ac:dyDescent="0.35">
      <c r="B99" s="199"/>
      <c r="C99" s="5">
        <f t="shared" si="0"/>
        <v>0</v>
      </c>
      <c r="D99" s="73">
        <f t="shared" si="1"/>
        <v>0</v>
      </c>
      <c r="G99" s="199"/>
      <c r="H99" s="5">
        <f t="shared" si="2"/>
        <v>0</v>
      </c>
      <c r="I99" s="73">
        <f t="shared" si="3"/>
        <v>0</v>
      </c>
    </row>
    <row r="100" spans="2:9" x14ac:dyDescent="0.35">
      <c r="B100" s="199"/>
      <c r="C100" s="5">
        <f t="shared" si="0"/>
        <v>0</v>
      </c>
      <c r="D100" s="73">
        <f t="shared" si="1"/>
        <v>0</v>
      </c>
      <c r="G100" s="199"/>
      <c r="H100" s="5">
        <f t="shared" si="2"/>
        <v>0</v>
      </c>
      <c r="I100" s="73">
        <f t="shared" si="3"/>
        <v>0</v>
      </c>
    </row>
    <row r="101" spans="2:9" x14ac:dyDescent="0.35">
      <c r="B101" s="199"/>
      <c r="C101" s="5">
        <f t="shared" si="0"/>
        <v>0</v>
      </c>
      <c r="D101" s="73">
        <f t="shared" si="1"/>
        <v>0</v>
      </c>
      <c r="G101" s="199"/>
      <c r="H101" s="5">
        <f t="shared" si="2"/>
        <v>0</v>
      </c>
      <c r="I101" s="73">
        <f t="shared" si="3"/>
        <v>0</v>
      </c>
    </row>
    <row r="102" spans="2:9" x14ac:dyDescent="0.35">
      <c r="B102" s="199"/>
      <c r="C102" s="5">
        <f t="shared" si="0"/>
        <v>0</v>
      </c>
      <c r="D102" s="73">
        <f t="shared" si="1"/>
        <v>0</v>
      </c>
      <c r="G102" s="199"/>
      <c r="H102" s="5">
        <f t="shared" si="2"/>
        <v>0</v>
      </c>
      <c r="I102" s="73">
        <f t="shared" si="3"/>
        <v>0</v>
      </c>
    </row>
    <row r="103" spans="2:9" x14ac:dyDescent="0.35">
      <c r="B103" s="199"/>
      <c r="C103" s="5">
        <f t="shared" si="0"/>
        <v>0</v>
      </c>
      <c r="D103" s="73">
        <f t="shared" si="1"/>
        <v>0</v>
      </c>
      <c r="G103" s="199"/>
      <c r="H103" s="5">
        <f t="shared" si="2"/>
        <v>0</v>
      </c>
      <c r="I103" s="73">
        <f t="shared" si="3"/>
        <v>0</v>
      </c>
    </row>
    <row r="104" spans="2:9" x14ac:dyDescent="0.35">
      <c r="B104" s="199"/>
      <c r="C104" s="5">
        <f t="shared" si="0"/>
        <v>0</v>
      </c>
      <c r="D104" s="73">
        <f t="shared" si="1"/>
        <v>0</v>
      </c>
      <c r="G104" s="199"/>
      <c r="H104" s="5">
        <f t="shared" si="2"/>
        <v>0</v>
      </c>
      <c r="I104" s="73">
        <f t="shared" si="3"/>
        <v>0</v>
      </c>
    </row>
    <row r="105" spans="2:9" x14ac:dyDescent="0.35">
      <c r="B105" s="199"/>
      <c r="C105" s="5">
        <f t="shared" si="0"/>
        <v>0</v>
      </c>
      <c r="D105" s="73">
        <f t="shared" si="1"/>
        <v>0</v>
      </c>
      <c r="G105" s="199"/>
      <c r="H105" s="5">
        <f t="shared" si="2"/>
        <v>0</v>
      </c>
      <c r="I105" s="73">
        <f t="shared" si="3"/>
        <v>0</v>
      </c>
    </row>
    <row r="106" spans="2:9" x14ac:dyDescent="0.35">
      <c r="B106" s="199"/>
      <c r="C106" s="5">
        <f t="shared" si="0"/>
        <v>0</v>
      </c>
      <c r="D106" s="73">
        <f t="shared" si="1"/>
        <v>0</v>
      </c>
      <c r="G106" s="199"/>
      <c r="H106" s="5">
        <f t="shared" si="2"/>
        <v>0</v>
      </c>
      <c r="I106" s="73">
        <f t="shared" si="3"/>
        <v>0</v>
      </c>
    </row>
    <row r="107" spans="2:9" x14ac:dyDescent="0.35">
      <c r="B107" s="199"/>
      <c r="C107" s="5">
        <f t="shared" si="0"/>
        <v>0</v>
      </c>
      <c r="D107" s="73">
        <f t="shared" si="1"/>
        <v>0</v>
      </c>
      <c r="G107" s="199"/>
      <c r="H107" s="5">
        <f t="shared" si="2"/>
        <v>0</v>
      </c>
      <c r="I107" s="73">
        <f t="shared" si="3"/>
        <v>0</v>
      </c>
    </row>
    <row r="108" spans="2:9" x14ac:dyDescent="0.35">
      <c r="B108" s="199"/>
      <c r="C108" s="5">
        <f t="shared" si="0"/>
        <v>0</v>
      </c>
      <c r="D108" s="73">
        <f t="shared" si="1"/>
        <v>0</v>
      </c>
      <c r="G108" s="199"/>
      <c r="H108" s="5">
        <f t="shared" si="2"/>
        <v>0</v>
      </c>
      <c r="I108" s="73">
        <f t="shared" si="3"/>
        <v>0</v>
      </c>
    </row>
    <row r="109" spans="2:9" x14ac:dyDescent="0.35">
      <c r="B109" s="199"/>
      <c r="C109" s="5">
        <f t="shared" si="0"/>
        <v>0</v>
      </c>
      <c r="D109" s="73">
        <f t="shared" si="1"/>
        <v>0</v>
      </c>
      <c r="G109" s="199"/>
      <c r="H109" s="5">
        <f t="shared" si="2"/>
        <v>0</v>
      </c>
      <c r="I109" s="73">
        <f t="shared" si="3"/>
        <v>0</v>
      </c>
    </row>
    <row r="110" spans="2:9" x14ac:dyDescent="0.35">
      <c r="B110" s="199"/>
      <c r="C110" s="5">
        <f t="shared" si="0"/>
        <v>0</v>
      </c>
      <c r="D110" s="73">
        <f t="shared" si="1"/>
        <v>0</v>
      </c>
      <c r="G110" s="199"/>
      <c r="H110" s="5">
        <f t="shared" si="2"/>
        <v>0</v>
      </c>
      <c r="I110" s="73">
        <f t="shared" si="3"/>
        <v>0</v>
      </c>
    </row>
    <row r="111" spans="2:9" x14ac:dyDescent="0.35">
      <c r="B111" s="199"/>
      <c r="C111" s="5">
        <f t="shared" si="0"/>
        <v>0</v>
      </c>
      <c r="D111" s="73">
        <f t="shared" si="1"/>
        <v>0</v>
      </c>
      <c r="G111" s="199"/>
      <c r="H111" s="5">
        <f t="shared" si="2"/>
        <v>0</v>
      </c>
      <c r="I111" s="73">
        <f t="shared" si="3"/>
        <v>0</v>
      </c>
    </row>
    <row r="112" spans="2:9" x14ac:dyDescent="0.35">
      <c r="B112" s="199"/>
      <c r="C112" s="5">
        <f t="shared" si="0"/>
        <v>0</v>
      </c>
      <c r="D112" s="73">
        <f t="shared" si="1"/>
        <v>0</v>
      </c>
      <c r="G112" s="199"/>
      <c r="H112" s="5">
        <f t="shared" si="2"/>
        <v>0</v>
      </c>
      <c r="I112" s="73">
        <f t="shared" si="3"/>
        <v>0</v>
      </c>
    </row>
    <row r="113" spans="2:9" x14ac:dyDescent="0.35">
      <c r="B113" s="199"/>
      <c r="C113" s="5">
        <f t="shared" si="0"/>
        <v>0</v>
      </c>
      <c r="D113" s="73">
        <f t="shared" si="1"/>
        <v>0</v>
      </c>
      <c r="G113" s="199"/>
      <c r="H113" s="5">
        <f t="shared" si="2"/>
        <v>0</v>
      </c>
      <c r="I113" s="73">
        <f t="shared" si="3"/>
        <v>0</v>
      </c>
    </row>
    <row r="114" spans="2:9" x14ac:dyDescent="0.35">
      <c r="B114" s="199"/>
      <c r="C114" s="5">
        <f t="shared" si="0"/>
        <v>0</v>
      </c>
      <c r="D114" s="73">
        <f t="shared" si="1"/>
        <v>0</v>
      </c>
      <c r="G114" s="199"/>
      <c r="H114" s="5">
        <f t="shared" si="2"/>
        <v>0</v>
      </c>
      <c r="I114" s="73">
        <f t="shared" si="3"/>
        <v>0</v>
      </c>
    </row>
    <row r="115" spans="2:9" x14ac:dyDescent="0.35">
      <c r="B115" s="199"/>
      <c r="C115" s="5">
        <f t="shared" si="0"/>
        <v>0</v>
      </c>
      <c r="D115" s="73">
        <f t="shared" si="1"/>
        <v>0</v>
      </c>
      <c r="G115" s="199"/>
      <c r="H115" s="5">
        <f t="shared" si="2"/>
        <v>0</v>
      </c>
      <c r="I115" s="73">
        <f t="shared" si="3"/>
        <v>0</v>
      </c>
    </row>
    <row r="116" spans="2:9" x14ac:dyDescent="0.35">
      <c r="B116" s="199"/>
      <c r="C116" s="5">
        <f t="shared" si="0"/>
        <v>0</v>
      </c>
      <c r="D116" s="73">
        <f t="shared" si="1"/>
        <v>0</v>
      </c>
      <c r="G116" s="199"/>
      <c r="H116" s="5">
        <f t="shared" si="2"/>
        <v>0</v>
      </c>
      <c r="I116" s="73">
        <f t="shared" si="3"/>
        <v>0</v>
      </c>
    </row>
    <row r="117" spans="2:9" x14ac:dyDescent="0.35">
      <c r="B117" s="199"/>
      <c r="C117" s="5">
        <f t="shared" si="0"/>
        <v>0</v>
      </c>
      <c r="D117" s="73">
        <f t="shared" si="1"/>
        <v>0</v>
      </c>
      <c r="G117" s="199"/>
      <c r="H117" s="5">
        <f t="shared" si="2"/>
        <v>0</v>
      </c>
      <c r="I117" s="73">
        <f t="shared" si="3"/>
        <v>0</v>
      </c>
    </row>
    <row r="118" spans="2:9" x14ac:dyDescent="0.35">
      <c r="B118" s="199"/>
      <c r="C118" s="5">
        <f t="shared" si="0"/>
        <v>0</v>
      </c>
      <c r="D118" s="73">
        <f t="shared" si="1"/>
        <v>0</v>
      </c>
      <c r="G118" s="199"/>
      <c r="H118" s="5">
        <f t="shared" si="2"/>
        <v>0</v>
      </c>
      <c r="I118" s="73">
        <f t="shared" si="3"/>
        <v>0</v>
      </c>
    </row>
    <row r="119" spans="2:9" x14ac:dyDescent="0.35">
      <c r="B119" s="199"/>
      <c r="C119" s="5">
        <f t="shared" si="0"/>
        <v>0</v>
      </c>
      <c r="D119" s="73">
        <f t="shared" si="1"/>
        <v>0</v>
      </c>
      <c r="G119" s="199"/>
      <c r="H119" s="5">
        <f t="shared" si="2"/>
        <v>0</v>
      </c>
      <c r="I119" s="73">
        <f t="shared" si="3"/>
        <v>0</v>
      </c>
    </row>
    <row r="120" spans="2:9" x14ac:dyDescent="0.35">
      <c r="B120" s="199"/>
      <c r="C120" s="5">
        <f t="shared" si="0"/>
        <v>0</v>
      </c>
      <c r="D120" s="73">
        <f t="shared" si="1"/>
        <v>0</v>
      </c>
      <c r="G120" s="199"/>
      <c r="H120" s="5">
        <f t="shared" si="2"/>
        <v>0</v>
      </c>
      <c r="I120" s="73">
        <f t="shared" si="3"/>
        <v>0</v>
      </c>
    </row>
    <row r="121" spans="2:9" x14ac:dyDescent="0.35">
      <c r="B121" s="199"/>
      <c r="C121" s="5">
        <f t="shared" si="0"/>
        <v>0</v>
      </c>
      <c r="D121" s="73">
        <f t="shared" si="1"/>
        <v>0</v>
      </c>
      <c r="G121" s="199"/>
      <c r="H121" s="5">
        <f t="shared" si="2"/>
        <v>0</v>
      </c>
      <c r="I121" s="73">
        <f t="shared" si="3"/>
        <v>0</v>
      </c>
    </row>
    <row r="122" spans="2:9" x14ac:dyDescent="0.35">
      <c r="B122" s="199"/>
      <c r="C122" s="5">
        <f t="shared" si="0"/>
        <v>0</v>
      </c>
      <c r="D122" s="73">
        <f t="shared" si="1"/>
        <v>0</v>
      </c>
      <c r="G122" s="199"/>
      <c r="H122" s="5">
        <f t="shared" si="2"/>
        <v>0</v>
      </c>
      <c r="I122" s="73">
        <f t="shared" si="3"/>
        <v>0</v>
      </c>
    </row>
    <row r="123" spans="2:9" x14ac:dyDescent="0.35">
      <c r="B123" s="199"/>
      <c r="C123" s="5">
        <f t="shared" si="0"/>
        <v>0</v>
      </c>
      <c r="D123" s="73">
        <f t="shared" si="1"/>
        <v>0</v>
      </c>
      <c r="G123" s="199"/>
      <c r="H123" s="5">
        <f t="shared" si="2"/>
        <v>0</v>
      </c>
      <c r="I123" s="73">
        <f t="shared" si="3"/>
        <v>0</v>
      </c>
    </row>
    <row r="124" spans="2:9" x14ac:dyDescent="0.35">
      <c r="B124" s="199"/>
      <c r="C124" s="5">
        <f t="shared" si="0"/>
        <v>0</v>
      </c>
      <c r="D124" s="73">
        <f t="shared" si="1"/>
        <v>0</v>
      </c>
      <c r="G124" s="199"/>
      <c r="H124" s="5">
        <f t="shared" si="2"/>
        <v>0</v>
      </c>
      <c r="I124" s="73">
        <f t="shared" si="3"/>
        <v>0</v>
      </c>
    </row>
    <row r="125" spans="2:9" x14ac:dyDescent="0.35">
      <c r="B125" s="199"/>
      <c r="C125" s="5">
        <f t="shared" si="0"/>
        <v>0</v>
      </c>
      <c r="D125" s="73">
        <f t="shared" si="1"/>
        <v>0</v>
      </c>
      <c r="G125" s="199"/>
      <c r="H125" s="5">
        <f t="shared" si="2"/>
        <v>0</v>
      </c>
      <c r="I125" s="73">
        <f t="shared" si="3"/>
        <v>0</v>
      </c>
    </row>
    <row r="126" spans="2:9" x14ac:dyDescent="0.35">
      <c r="B126" s="199"/>
      <c r="C126" s="5">
        <f t="shared" si="0"/>
        <v>0</v>
      </c>
      <c r="D126" s="73">
        <f t="shared" si="1"/>
        <v>0</v>
      </c>
      <c r="G126" s="199"/>
      <c r="H126" s="5">
        <f t="shared" si="2"/>
        <v>0</v>
      </c>
      <c r="I126" s="73">
        <f t="shared" si="3"/>
        <v>0</v>
      </c>
    </row>
    <row r="127" spans="2:9" x14ac:dyDescent="0.35">
      <c r="B127" s="199"/>
      <c r="C127" s="5">
        <f t="shared" si="0"/>
        <v>0</v>
      </c>
      <c r="D127" s="73">
        <f t="shared" si="1"/>
        <v>0</v>
      </c>
      <c r="G127" s="199"/>
      <c r="H127" s="5">
        <f t="shared" si="2"/>
        <v>0</v>
      </c>
      <c r="I127" s="73">
        <f t="shared" si="3"/>
        <v>0</v>
      </c>
    </row>
    <row r="128" spans="2:9" x14ac:dyDescent="0.35">
      <c r="B128" s="199"/>
      <c r="C128" s="5">
        <f t="shared" si="0"/>
        <v>0</v>
      </c>
      <c r="D128" s="73">
        <f t="shared" si="1"/>
        <v>0</v>
      </c>
      <c r="G128" s="199"/>
      <c r="H128" s="5">
        <f t="shared" si="2"/>
        <v>0</v>
      </c>
      <c r="I128" s="73">
        <f t="shared" si="3"/>
        <v>0</v>
      </c>
    </row>
    <row r="129" spans="2:9" x14ac:dyDescent="0.35">
      <c r="B129" s="199"/>
      <c r="C129" s="5">
        <f t="shared" si="0"/>
        <v>0</v>
      </c>
      <c r="D129" s="73">
        <f t="shared" si="1"/>
        <v>0</v>
      </c>
      <c r="G129" s="199"/>
      <c r="H129" s="5">
        <f t="shared" si="2"/>
        <v>0</v>
      </c>
      <c r="I129" s="73">
        <f t="shared" si="3"/>
        <v>0</v>
      </c>
    </row>
    <row r="130" spans="2:9" x14ac:dyDescent="0.35">
      <c r="B130" s="199"/>
      <c r="C130" s="5">
        <f t="shared" si="0"/>
        <v>0</v>
      </c>
      <c r="D130" s="73">
        <f t="shared" si="1"/>
        <v>0</v>
      </c>
      <c r="G130" s="199"/>
      <c r="H130" s="5">
        <f t="shared" si="2"/>
        <v>0</v>
      </c>
      <c r="I130" s="73">
        <f t="shared" si="3"/>
        <v>0</v>
      </c>
    </row>
    <row r="131" spans="2:9" x14ac:dyDescent="0.35">
      <c r="B131" s="199"/>
      <c r="C131" s="5">
        <f t="shared" si="0"/>
        <v>0</v>
      </c>
      <c r="D131" s="73">
        <f t="shared" si="1"/>
        <v>0</v>
      </c>
      <c r="G131" s="199"/>
      <c r="H131" s="5">
        <f t="shared" si="2"/>
        <v>0</v>
      </c>
      <c r="I131" s="73">
        <f t="shared" si="3"/>
        <v>0</v>
      </c>
    </row>
    <row r="132" spans="2:9" x14ac:dyDescent="0.35">
      <c r="B132" s="199"/>
      <c r="C132" s="5">
        <f t="shared" si="0"/>
        <v>0</v>
      </c>
      <c r="D132" s="73">
        <f t="shared" si="1"/>
        <v>0</v>
      </c>
      <c r="G132" s="199"/>
      <c r="H132" s="5">
        <f t="shared" si="2"/>
        <v>0</v>
      </c>
      <c r="I132" s="73">
        <f t="shared" si="3"/>
        <v>0</v>
      </c>
    </row>
    <row r="133" spans="2:9" x14ac:dyDescent="0.35">
      <c r="B133" s="199"/>
      <c r="C133" s="5">
        <f t="shared" si="0"/>
        <v>0</v>
      </c>
      <c r="D133" s="73">
        <f t="shared" si="1"/>
        <v>0</v>
      </c>
      <c r="G133" s="199"/>
      <c r="H133" s="5">
        <f t="shared" si="2"/>
        <v>0</v>
      </c>
      <c r="I133" s="73">
        <f t="shared" si="3"/>
        <v>0</v>
      </c>
    </row>
    <row r="134" spans="2:9" x14ac:dyDescent="0.35">
      <c r="B134" s="199"/>
      <c r="C134" s="5">
        <f t="shared" si="0"/>
        <v>0</v>
      </c>
      <c r="D134" s="73">
        <f t="shared" si="1"/>
        <v>0</v>
      </c>
      <c r="G134" s="199"/>
      <c r="H134" s="5">
        <f t="shared" si="2"/>
        <v>0</v>
      </c>
      <c r="I134" s="73">
        <f t="shared" si="3"/>
        <v>0</v>
      </c>
    </row>
    <row r="135" spans="2:9" x14ac:dyDescent="0.35">
      <c r="B135" s="199"/>
      <c r="C135" s="5">
        <f t="shared" si="0"/>
        <v>0</v>
      </c>
      <c r="D135" s="73">
        <f t="shared" si="1"/>
        <v>0</v>
      </c>
      <c r="G135" s="199"/>
      <c r="H135" s="5">
        <f t="shared" si="2"/>
        <v>0</v>
      </c>
      <c r="I135" s="73">
        <f t="shared" si="3"/>
        <v>0</v>
      </c>
    </row>
    <row r="136" spans="2:9" x14ac:dyDescent="0.35">
      <c r="B136" s="199"/>
      <c r="C136" s="5">
        <f t="shared" si="0"/>
        <v>0</v>
      </c>
      <c r="D136" s="73">
        <f t="shared" si="1"/>
        <v>0</v>
      </c>
      <c r="G136" s="199"/>
      <c r="H136" s="5">
        <f t="shared" si="2"/>
        <v>0</v>
      </c>
      <c r="I136" s="73">
        <f t="shared" si="3"/>
        <v>0</v>
      </c>
    </row>
    <row r="137" spans="2:9" x14ac:dyDescent="0.35">
      <c r="B137" s="199"/>
      <c r="C137" s="5">
        <f t="shared" si="0"/>
        <v>0</v>
      </c>
      <c r="D137" s="73">
        <f t="shared" si="1"/>
        <v>0</v>
      </c>
      <c r="G137" s="199"/>
      <c r="H137" s="5">
        <f t="shared" si="2"/>
        <v>0</v>
      </c>
      <c r="I137" s="73">
        <f t="shared" si="3"/>
        <v>0</v>
      </c>
    </row>
    <row r="138" spans="2:9" x14ac:dyDescent="0.35">
      <c r="B138" s="199"/>
      <c r="C138" s="5">
        <f t="shared" si="0"/>
        <v>0</v>
      </c>
      <c r="D138" s="73">
        <f t="shared" si="1"/>
        <v>0</v>
      </c>
      <c r="G138" s="199"/>
      <c r="H138" s="5">
        <f t="shared" si="2"/>
        <v>0</v>
      </c>
      <c r="I138" s="73">
        <f t="shared" si="3"/>
        <v>0</v>
      </c>
    </row>
    <row r="139" spans="2:9" x14ac:dyDescent="0.35">
      <c r="B139" s="199"/>
      <c r="C139" s="5">
        <f t="shared" si="0"/>
        <v>0</v>
      </c>
      <c r="D139" s="73">
        <f t="shared" si="1"/>
        <v>0</v>
      </c>
      <c r="G139" s="199"/>
      <c r="H139" s="5">
        <f t="shared" si="2"/>
        <v>0</v>
      </c>
      <c r="I139" s="73">
        <f t="shared" si="3"/>
        <v>0</v>
      </c>
    </row>
    <row r="140" spans="2:9" x14ac:dyDescent="0.35">
      <c r="B140" s="199"/>
      <c r="C140" s="5">
        <f t="shared" si="0"/>
        <v>0</v>
      </c>
      <c r="D140" s="73">
        <f t="shared" si="1"/>
        <v>0</v>
      </c>
      <c r="G140" s="199"/>
      <c r="H140" s="5">
        <f t="shared" si="2"/>
        <v>0</v>
      </c>
      <c r="I140" s="73">
        <f t="shared" si="3"/>
        <v>0</v>
      </c>
    </row>
    <row r="141" spans="2:9" x14ac:dyDescent="0.35">
      <c r="B141" s="199"/>
      <c r="C141" s="5">
        <f t="shared" si="0"/>
        <v>0</v>
      </c>
      <c r="D141" s="73">
        <f t="shared" si="1"/>
        <v>0</v>
      </c>
      <c r="G141" s="199"/>
      <c r="H141" s="5">
        <f t="shared" si="2"/>
        <v>0</v>
      </c>
      <c r="I141" s="73">
        <f t="shared" si="3"/>
        <v>0</v>
      </c>
    </row>
    <row r="142" spans="2:9" x14ac:dyDescent="0.35">
      <c r="B142" s="199"/>
      <c r="C142" s="5">
        <f t="shared" si="0"/>
        <v>0</v>
      </c>
      <c r="D142" s="73">
        <f t="shared" si="1"/>
        <v>0</v>
      </c>
      <c r="G142" s="199"/>
      <c r="H142" s="5">
        <f t="shared" si="2"/>
        <v>0</v>
      </c>
      <c r="I142" s="73">
        <f t="shared" si="3"/>
        <v>0</v>
      </c>
    </row>
    <row r="143" spans="2:9" x14ac:dyDescent="0.35">
      <c r="B143" s="199"/>
      <c r="C143" s="5">
        <f t="shared" si="0"/>
        <v>0</v>
      </c>
      <c r="D143" s="73">
        <f t="shared" si="1"/>
        <v>0</v>
      </c>
      <c r="G143" s="199"/>
      <c r="H143" s="5">
        <f t="shared" si="2"/>
        <v>0</v>
      </c>
      <c r="I143" s="73">
        <f t="shared" si="3"/>
        <v>0</v>
      </c>
    </row>
    <row r="144" spans="2:9" x14ac:dyDescent="0.35">
      <c r="B144" s="199"/>
      <c r="C144" s="5">
        <f t="shared" si="0"/>
        <v>0</v>
      </c>
      <c r="D144" s="73">
        <f t="shared" si="1"/>
        <v>0</v>
      </c>
      <c r="G144" s="199"/>
      <c r="H144" s="5">
        <f t="shared" si="2"/>
        <v>0</v>
      </c>
      <c r="I144" s="73">
        <f t="shared" si="3"/>
        <v>0</v>
      </c>
    </row>
    <row r="145" spans="2:9" x14ac:dyDescent="0.35">
      <c r="B145" s="199"/>
      <c r="C145" s="5">
        <f t="shared" si="0"/>
        <v>0</v>
      </c>
      <c r="D145" s="73">
        <f t="shared" si="1"/>
        <v>0</v>
      </c>
      <c r="G145" s="199"/>
      <c r="H145" s="5">
        <f t="shared" si="2"/>
        <v>0</v>
      </c>
      <c r="I145" s="73">
        <f t="shared" si="3"/>
        <v>0</v>
      </c>
    </row>
    <row r="146" spans="2:9" x14ac:dyDescent="0.35">
      <c r="B146" s="199"/>
      <c r="C146" s="5">
        <f t="shared" si="0"/>
        <v>0</v>
      </c>
      <c r="D146" s="73">
        <f t="shared" si="1"/>
        <v>0</v>
      </c>
      <c r="G146" s="199"/>
      <c r="H146" s="5">
        <f t="shared" si="2"/>
        <v>0</v>
      </c>
      <c r="I146" s="73">
        <f t="shared" si="3"/>
        <v>0</v>
      </c>
    </row>
    <row r="147" spans="2:9" x14ac:dyDescent="0.35">
      <c r="B147" s="199"/>
      <c r="C147" s="5">
        <f t="shared" si="0"/>
        <v>0</v>
      </c>
      <c r="D147" s="73">
        <f t="shared" si="1"/>
        <v>0</v>
      </c>
      <c r="G147" s="199"/>
      <c r="H147" s="5">
        <f t="shared" si="2"/>
        <v>0</v>
      </c>
      <c r="I147" s="73">
        <f t="shared" si="3"/>
        <v>0</v>
      </c>
    </row>
    <row r="148" spans="2:9" x14ac:dyDescent="0.35">
      <c r="B148" s="199"/>
      <c r="C148" s="5">
        <f t="shared" si="0"/>
        <v>0</v>
      </c>
      <c r="D148" s="73">
        <f t="shared" si="1"/>
        <v>0</v>
      </c>
      <c r="G148" s="199"/>
      <c r="H148" s="5">
        <f t="shared" si="2"/>
        <v>0</v>
      </c>
      <c r="I148" s="73">
        <f t="shared" si="3"/>
        <v>0</v>
      </c>
    </row>
    <row r="149" spans="2:9" x14ac:dyDescent="0.35">
      <c r="B149" s="199"/>
      <c r="C149" s="5">
        <f t="shared" si="0"/>
        <v>0</v>
      </c>
      <c r="D149" s="73">
        <f t="shared" si="1"/>
        <v>0</v>
      </c>
      <c r="G149" s="199"/>
      <c r="H149" s="5">
        <f t="shared" si="2"/>
        <v>0</v>
      </c>
      <c r="I149" s="73">
        <f t="shared" si="3"/>
        <v>0</v>
      </c>
    </row>
    <row r="150" spans="2:9" x14ac:dyDescent="0.35">
      <c r="B150" s="199"/>
      <c r="C150" s="5">
        <f t="shared" si="0"/>
        <v>0</v>
      </c>
      <c r="D150" s="73">
        <f t="shared" si="1"/>
        <v>0</v>
      </c>
      <c r="G150" s="199"/>
      <c r="H150" s="5">
        <f t="shared" si="2"/>
        <v>0</v>
      </c>
      <c r="I150" s="73">
        <f t="shared" si="3"/>
        <v>0</v>
      </c>
    </row>
    <row r="151" spans="2:9" x14ac:dyDescent="0.35">
      <c r="B151" s="199"/>
      <c r="C151" s="5">
        <f t="shared" si="0"/>
        <v>0</v>
      </c>
      <c r="D151" s="73">
        <f t="shared" si="1"/>
        <v>0</v>
      </c>
      <c r="G151" s="199"/>
      <c r="H151" s="5">
        <f t="shared" si="2"/>
        <v>0</v>
      </c>
      <c r="I151" s="73">
        <f t="shared" si="3"/>
        <v>0</v>
      </c>
    </row>
    <row r="152" spans="2:9" x14ac:dyDescent="0.35">
      <c r="B152" s="199"/>
      <c r="C152" s="5">
        <f t="shared" si="0"/>
        <v>0</v>
      </c>
      <c r="D152" s="73">
        <f t="shared" si="1"/>
        <v>0</v>
      </c>
      <c r="G152" s="199"/>
      <c r="H152" s="5">
        <f t="shared" si="2"/>
        <v>0</v>
      </c>
      <c r="I152" s="73">
        <f t="shared" si="3"/>
        <v>0</v>
      </c>
    </row>
    <row r="153" spans="2:9" x14ac:dyDescent="0.35">
      <c r="B153" s="199"/>
      <c r="C153" s="5">
        <f t="shared" si="0"/>
        <v>0</v>
      </c>
      <c r="D153" s="73">
        <f t="shared" si="1"/>
        <v>0</v>
      </c>
      <c r="G153" s="199"/>
      <c r="H153" s="5">
        <f t="shared" si="2"/>
        <v>0</v>
      </c>
      <c r="I153" s="73">
        <f t="shared" si="3"/>
        <v>0</v>
      </c>
    </row>
    <row r="154" spans="2:9" x14ac:dyDescent="0.35">
      <c r="B154" s="199"/>
      <c r="C154" s="5">
        <f t="shared" si="0"/>
        <v>0</v>
      </c>
      <c r="D154" s="73">
        <f t="shared" si="1"/>
        <v>0</v>
      </c>
      <c r="G154" s="199"/>
      <c r="H154" s="5">
        <f t="shared" si="2"/>
        <v>0</v>
      </c>
      <c r="I154" s="73">
        <f t="shared" si="3"/>
        <v>0</v>
      </c>
    </row>
    <row r="155" spans="2:9" x14ac:dyDescent="0.35">
      <c r="B155" s="199"/>
      <c r="C155" s="5">
        <f t="shared" si="0"/>
        <v>0</v>
      </c>
      <c r="D155" s="73">
        <f t="shared" si="1"/>
        <v>0</v>
      </c>
      <c r="G155" s="199"/>
      <c r="H155" s="5">
        <f t="shared" si="2"/>
        <v>0</v>
      </c>
      <c r="I155" s="73">
        <f t="shared" si="3"/>
        <v>0</v>
      </c>
    </row>
    <row r="156" spans="2:9" x14ac:dyDescent="0.35">
      <c r="B156" s="199"/>
      <c r="C156" s="5">
        <f t="shared" si="0"/>
        <v>0</v>
      </c>
      <c r="D156" s="73">
        <f t="shared" si="1"/>
        <v>0</v>
      </c>
      <c r="G156" s="199"/>
      <c r="H156" s="5">
        <f t="shared" si="2"/>
        <v>0</v>
      </c>
      <c r="I156" s="73">
        <f t="shared" si="3"/>
        <v>0</v>
      </c>
    </row>
    <row r="157" spans="2:9" x14ac:dyDescent="0.35">
      <c r="B157" s="199"/>
      <c r="C157" s="5">
        <f t="shared" si="0"/>
        <v>0</v>
      </c>
      <c r="D157" s="73">
        <f t="shared" si="1"/>
        <v>0</v>
      </c>
      <c r="G157" s="199"/>
      <c r="H157" s="5">
        <f t="shared" si="2"/>
        <v>0</v>
      </c>
      <c r="I157" s="73">
        <f t="shared" si="3"/>
        <v>0</v>
      </c>
    </row>
    <row r="158" spans="2:9" x14ac:dyDescent="0.35">
      <c r="B158" s="199"/>
      <c r="C158" s="5">
        <f t="shared" si="0"/>
        <v>0</v>
      </c>
      <c r="D158" s="73">
        <f t="shared" si="1"/>
        <v>0</v>
      </c>
      <c r="G158" s="199"/>
      <c r="H158" s="5">
        <f t="shared" si="2"/>
        <v>0</v>
      </c>
      <c r="I158" s="73">
        <f t="shared" si="3"/>
        <v>0</v>
      </c>
    </row>
    <row r="159" spans="2:9" x14ac:dyDescent="0.35">
      <c r="B159" s="199"/>
      <c r="C159" s="5">
        <f t="shared" si="0"/>
        <v>0</v>
      </c>
      <c r="D159" s="73">
        <f t="shared" si="1"/>
        <v>0</v>
      </c>
      <c r="G159" s="199"/>
      <c r="H159" s="5">
        <f t="shared" si="2"/>
        <v>0</v>
      </c>
      <c r="I159" s="73">
        <f t="shared" si="3"/>
        <v>0</v>
      </c>
    </row>
    <row r="160" spans="2:9" x14ac:dyDescent="0.35">
      <c r="B160" s="199"/>
      <c r="C160" s="5">
        <f t="shared" si="0"/>
        <v>0</v>
      </c>
      <c r="D160" s="73">
        <f t="shared" si="1"/>
        <v>0</v>
      </c>
      <c r="G160" s="199"/>
      <c r="H160" s="5">
        <f t="shared" si="2"/>
        <v>0</v>
      </c>
      <c r="I160" s="73">
        <f t="shared" si="3"/>
        <v>0</v>
      </c>
    </row>
    <row r="161" spans="2:9" x14ac:dyDescent="0.35">
      <c r="B161" s="199"/>
      <c r="C161" s="5">
        <f t="shared" si="0"/>
        <v>0</v>
      </c>
      <c r="D161" s="73">
        <f t="shared" si="1"/>
        <v>0</v>
      </c>
      <c r="G161" s="199"/>
      <c r="H161" s="5">
        <f t="shared" si="2"/>
        <v>0</v>
      </c>
      <c r="I161" s="73">
        <f t="shared" si="3"/>
        <v>0</v>
      </c>
    </row>
    <row r="162" spans="2:9" x14ac:dyDescent="0.35">
      <c r="B162" s="199"/>
      <c r="C162" s="5">
        <f t="shared" si="0"/>
        <v>0</v>
      </c>
      <c r="D162" s="73">
        <f t="shared" si="1"/>
        <v>0</v>
      </c>
      <c r="G162" s="199"/>
      <c r="H162" s="5">
        <f t="shared" si="2"/>
        <v>0</v>
      </c>
      <c r="I162" s="73">
        <f t="shared" si="3"/>
        <v>0</v>
      </c>
    </row>
    <row r="163" spans="2:9" x14ac:dyDescent="0.35">
      <c r="B163" s="199"/>
      <c r="C163" s="5">
        <f t="shared" si="0"/>
        <v>0</v>
      </c>
      <c r="D163" s="73">
        <f t="shared" si="1"/>
        <v>0</v>
      </c>
      <c r="G163" s="199"/>
      <c r="H163" s="5">
        <f t="shared" si="2"/>
        <v>0</v>
      </c>
      <c r="I163" s="73">
        <f t="shared" si="3"/>
        <v>0</v>
      </c>
    </row>
    <row r="164" spans="2:9" x14ac:dyDescent="0.35">
      <c r="B164" s="199"/>
      <c r="C164" s="5">
        <f t="shared" si="0"/>
        <v>0</v>
      </c>
      <c r="D164" s="73">
        <f t="shared" si="1"/>
        <v>0</v>
      </c>
      <c r="G164" s="199"/>
      <c r="H164" s="5">
        <f t="shared" si="2"/>
        <v>0</v>
      </c>
      <c r="I164" s="73">
        <f t="shared" si="3"/>
        <v>0</v>
      </c>
    </row>
    <row r="165" spans="2:9" x14ac:dyDescent="0.35">
      <c r="B165" s="199"/>
      <c r="C165" s="5">
        <f t="shared" si="0"/>
        <v>0</v>
      </c>
      <c r="D165" s="73">
        <f t="shared" si="1"/>
        <v>0</v>
      </c>
      <c r="G165" s="199"/>
      <c r="H165" s="5">
        <f t="shared" si="2"/>
        <v>0</v>
      </c>
      <c r="I165" s="73">
        <f t="shared" si="3"/>
        <v>0</v>
      </c>
    </row>
    <row r="166" spans="2:9" x14ac:dyDescent="0.35">
      <c r="B166" s="199"/>
      <c r="C166" s="5">
        <f t="shared" si="0"/>
        <v>0</v>
      </c>
      <c r="D166" s="73">
        <f t="shared" si="1"/>
        <v>0</v>
      </c>
      <c r="G166" s="199"/>
      <c r="H166" s="5">
        <f t="shared" si="2"/>
        <v>0</v>
      </c>
      <c r="I166" s="73">
        <f t="shared" si="3"/>
        <v>0</v>
      </c>
    </row>
    <row r="167" spans="2:9" x14ac:dyDescent="0.35">
      <c r="B167" s="199"/>
      <c r="C167" s="5">
        <f t="shared" si="0"/>
        <v>0</v>
      </c>
      <c r="D167" s="73">
        <f t="shared" si="1"/>
        <v>0</v>
      </c>
      <c r="G167" s="199"/>
      <c r="H167" s="5">
        <f t="shared" si="2"/>
        <v>0</v>
      </c>
      <c r="I167" s="73">
        <f t="shared" si="3"/>
        <v>0</v>
      </c>
    </row>
    <row r="168" spans="2:9" x14ac:dyDescent="0.35">
      <c r="B168" s="199"/>
      <c r="C168" s="5">
        <f t="shared" si="0"/>
        <v>0</v>
      </c>
      <c r="D168" s="73">
        <f t="shared" si="1"/>
        <v>0</v>
      </c>
      <c r="G168" s="199"/>
      <c r="H168" s="5">
        <f t="shared" si="2"/>
        <v>0</v>
      </c>
      <c r="I168" s="73">
        <f t="shared" si="3"/>
        <v>0</v>
      </c>
    </row>
    <row r="169" spans="2:9" x14ac:dyDescent="0.35">
      <c r="B169" s="199"/>
      <c r="C169" s="5">
        <f t="shared" si="0"/>
        <v>0</v>
      </c>
      <c r="D169" s="73">
        <f t="shared" si="1"/>
        <v>0</v>
      </c>
      <c r="G169" s="199"/>
      <c r="H169" s="5">
        <f t="shared" si="2"/>
        <v>0</v>
      </c>
      <c r="I169" s="73">
        <f t="shared" si="3"/>
        <v>0</v>
      </c>
    </row>
    <row r="170" spans="2:9" x14ac:dyDescent="0.35">
      <c r="B170" s="199"/>
      <c r="C170" s="5">
        <f t="shared" si="0"/>
        <v>0</v>
      </c>
      <c r="D170" s="73">
        <f t="shared" si="1"/>
        <v>0</v>
      </c>
      <c r="G170" s="199"/>
      <c r="H170" s="5">
        <f t="shared" si="2"/>
        <v>0</v>
      </c>
      <c r="I170" s="73">
        <f t="shared" si="3"/>
        <v>0</v>
      </c>
    </row>
    <row r="171" spans="2:9" x14ac:dyDescent="0.35">
      <c r="B171" s="199"/>
      <c r="C171" s="5">
        <f t="shared" si="0"/>
        <v>0</v>
      </c>
      <c r="D171" s="73">
        <f t="shared" si="1"/>
        <v>0</v>
      </c>
      <c r="G171" s="199"/>
      <c r="H171" s="5">
        <f t="shared" si="2"/>
        <v>0</v>
      </c>
      <c r="I171" s="73">
        <f t="shared" si="3"/>
        <v>0</v>
      </c>
    </row>
    <row r="172" spans="2:9" x14ac:dyDescent="0.35">
      <c r="B172" s="199"/>
      <c r="C172" s="5">
        <f t="shared" si="0"/>
        <v>0</v>
      </c>
      <c r="D172" s="73">
        <f t="shared" si="1"/>
        <v>0</v>
      </c>
      <c r="G172" s="199"/>
      <c r="H172" s="5">
        <f t="shared" si="2"/>
        <v>0</v>
      </c>
      <c r="I172" s="73">
        <f t="shared" si="3"/>
        <v>0</v>
      </c>
    </row>
    <row r="173" spans="2:9" x14ac:dyDescent="0.35">
      <c r="B173" s="199"/>
      <c r="C173" s="5">
        <f t="shared" si="0"/>
        <v>0</v>
      </c>
      <c r="D173" s="73">
        <f t="shared" si="1"/>
        <v>0</v>
      </c>
      <c r="G173" s="199"/>
      <c r="H173" s="5">
        <f t="shared" si="2"/>
        <v>0</v>
      </c>
      <c r="I173" s="73">
        <f t="shared" si="3"/>
        <v>0</v>
      </c>
    </row>
    <row r="174" spans="2:9" x14ac:dyDescent="0.35">
      <c r="B174" s="199"/>
      <c r="C174" s="5">
        <f t="shared" si="0"/>
        <v>0</v>
      </c>
      <c r="D174" s="73">
        <f t="shared" si="1"/>
        <v>0</v>
      </c>
      <c r="G174" s="199"/>
      <c r="H174" s="5">
        <f t="shared" si="2"/>
        <v>0</v>
      </c>
      <c r="I174" s="73">
        <f t="shared" si="3"/>
        <v>0</v>
      </c>
    </row>
    <row r="175" spans="2:9" x14ac:dyDescent="0.35">
      <c r="B175" s="199"/>
      <c r="C175" s="5">
        <f t="shared" si="0"/>
        <v>0</v>
      </c>
      <c r="D175" s="73">
        <f t="shared" si="1"/>
        <v>0</v>
      </c>
      <c r="G175" s="199"/>
      <c r="H175" s="5">
        <f t="shared" si="2"/>
        <v>0</v>
      </c>
      <c r="I175" s="73">
        <f t="shared" si="3"/>
        <v>0</v>
      </c>
    </row>
    <row r="176" spans="2:9" x14ac:dyDescent="0.35">
      <c r="B176" s="199"/>
      <c r="C176" s="5">
        <f t="shared" si="0"/>
        <v>0</v>
      </c>
      <c r="D176" s="73">
        <f t="shared" si="1"/>
        <v>0</v>
      </c>
      <c r="G176" s="199"/>
      <c r="H176" s="5">
        <f t="shared" si="2"/>
        <v>0</v>
      </c>
      <c r="I176" s="73">
        <f t="shared" si="3"/>
        <v>0</v>
      </c>
    </row>
    <row r="177" spans="2:9" x14ac:dyDescent="0.35">
      <c r="B177" s="199"/>
      <c r="C177" s="5">
        <f t="shared" si="0"/>
        <v>0</v>
      </c>
      <c r="D177" s="73">
        <f t="shared" si="1"/>
        <v>0</v>
      </c>
      <c r="G177" s="199"/>
      <c r="H177" s="5">
        <f t="shared" si="2"/>
        <v>0</v>
      </c>
      <c r="I177" s="73">
        <f t="shared" si="3"/>
        <v>0</v>
      </c>
    </row>
    <row r="178" spans="2:9" x14ac:dyDescent="0.35">
      <c r="B178" s="199"/>
      <c r="C178" s="5">
        <f t="shared" si="0"/>
        <v>0</v>
      </c>
      <c r="D178" s="73">
        <f t="shared" si="1"/>
        <v>0</v>
      </c>
      <c r="G178" s="199"/>
      <c r="H178" s="5">
        <f t="shared" si="2"/>
        <v>0</v>
      </c>
      <c r="I178" s="73">
        <f t="shared" si="3"/>
        <v>0</v>
      </c>
    </row>
    <row r="179" spans="2:9" x14ac:dyDescent="0.35">
      <c r="B179" s="199"/>
      <c r="C179" s="5">
        <f t="shared" si="0"/>
        <v>0</v>
      </c>
      <c r="D179" s="73">
        <f t="shared" si="1"/>
        <v>0</v>
      </c>
      <c r="G179" s="199"/>
      <c r="H179" s="5">
        <f t="shared" si="2"/>
        <v>0</v>
      </c>
      <c r="I179" s="73">
        <f t="shared" si="3"/>
        <v>0</v>
      </c>
    </row>
    <row r="180" spans="2:9" x14ac:dyDescent="0.35">
      <c r="B180" s="199"/>
      <c r="C180" s="5">
        <f t="shared" si="0"/>
        <v>0</v>
      </c>
      <c r="D180" s="73">
        <f t="shared" si="1"/>
        <v>0</v>
      </c>
      <c r="G180" s="199"/>
      <c r="H180" s="5">
        <f t="shared" si="2"/>
        <v>0</v>
      </c>
      <c r="I180" s="73">
        <f t="shared" si="3"/>
        <v>0</v>
      </c>
    </row>
    <row r="181" spans="2:9" x14ac:dyDescent="0.35">
      <c r="B181" s="199"/>
      <c r="C181" s="5">
        <f t="shared" si="0"/>
        <v>0</v>
      </c>
      <c r="D181" s="73">
        <f t="shared" si="1"/>
        <v>0</v>
      </c>
      <c r="G181" s="199"/>
      <c r="H181" s="5">
        <f t="shared" si="2"/>
        <v>0</v>
      </c>
      <c r="I181" s="73">
        <f t="shared" si="3"/>
        <v>0</v>
      </c>
    </row>
    <row r="182" spans="2:9" x14ac:dyDescent="0.35">
      <c r="B182" s="199"/>
      <c r="C182" s="5">
        <f t="shared" si="0"/>
        <v>0</v>
      </c>
      <c r="D182" s="73">
        <f t="shared" si="1"/>
        <v>0</v>
      </c>
      <c r="G182" s="199"/>
      <c r="H182" s="5">
        <f t="shared" si="2"/>
        <v>0</v>
      </c>
      <c r="I182" s="73">
        <f t="shared" si="3"/>
        <v>0</v>
      </c>
    </row>
    <row r="183" spans="2:9" x14ac:dyDescent="0.35">
      <c r="B183" s="199"/>
      <c r="C183" s="5">
        <f t="shared" si="0"/>
        <v>0</v>
      </c>
      <c r="D183" s="73">
        <f t="shared" si="1"/>
        <v>0</v>
      </c>
      <c r="G183" s="199"/>
      <c r="H183" s="5">
        <f t="shared" si="2"/>
        <v>0</v>
      </c>
      <c r="I183" s="73">
        <f t="shared" si="3"/>
        <v>0</v>
      </c>
    </row>
    <row r="184" spans="2:9" x14ac:dyDescent="0.35">
      <c r="B184" s="199"/>
      <c r="C184" s="5">
        <f t="shared" si="0"/>
        <v>0</v>
      </c>
      <c r="D184" s="73">
        <f t="shared" si="1"/>
        <v>0</v>
      </c>
      <c r="G184" s="199"/>
      <c r="H184" s="5">
        <f t="shared" si="2"/>
        <v>0</v>
      </c>
      <c r="I184" s="73">
        <f t="shared" si="3"/>
        <v>0</v>
      </c>
    </row>
    <row r="185" spans="2:9" x14ac:dyDescent="0.35">
      <c r="B185" s="199"/>
      <c r="C185" s="5">
        <f t="shared" si="0"/>
        <v>0</v>
      </c>
      <c r="D185" s="73">
        <f t="shared" si="1"/>
        <v>0</v>
      </c>
      <c r="G185" s="199"/>
      <c r="H185" s="5">
        <f t="shared" si="2"/>
        <v>0</v>
      </c>
      <c r="I185" s="73">
        <f t="shared" si="3"/>
        <v>0</v>
      </c>
    </row>
    <row r="186" spans="2:9" x14ac:dyDescent="0.35">
      <c r="B186" s="199"/>
      <c r="C186" s="5">
        <f t="shared" si="0"/>
        <v>0</v>
      </c>
      <c r="D186" s="73">
        <f t="shared" si="1"/>
        <v>0</v>
      </c>
      <c r="G186" s="199"/>
      <c r="H186" s="5">
        <f t="shared" si="2"/>
        <v>0</v>
      </c>
      <c r="I186" s="73">
        <f t="shared" si="3"/>
        <v>0</v>
      </c>
    </row>
    <row r="187" spans="2:9" x14ac:dyDescent="0.35">
      <c r="B187" s="199"/>
      <c r="C187" s="5">
        <f t="shared" si="0"/>
        <v>0</v>
      </c>
      <c r="D187" s="73">
        <f t="shared" si="1"/>
        <v>0</v>
      </c>
      <c r="G187" s="199"/>
      <c r="H187" s="5">
        <f t="shared" si="2"/>
        <v>0</v>
      </c>
      <c r="I187" s="73">
        <f t="shared" si="3"/>
        <v>0</v>
      </c>
    </row>
    <row r="188" spans="2:9" x14ac:dyDescent="0.35">
      <c r="B188" s="199"/>
      <c r="C188" s="5">
        <f t="shared" si="0"/>
        <v>0</v>
      </c>
      <c r="D188" s="73">
        <f t="shared" si="1"/>
        <v>0</v>
      </c>
      <c r="G188" s="199"/>
      <c r="H188" s="5">
        <f t="shared" si="2"/>
        <v>0</v>
      </c>
      <c r="I188" s="73">
        <f t="shared" si="3"/>
        <v>0</v>
      </c>
    </row>
    <row r="189" spans="2:9" x14ac:dyDescent="0.35">
      <c r="B189" s="199"/>
      <c r="C189" s="5">
        <f t="shared" si="0"/>
        <v>0</v>
      </c>
      <c r="D189" s="73">
        <f t="shared" si="1"/>
        <v>0</v>
      </c>
      <c r="G189" s="199"/>
      <c r="H189" s="5">
        <f t="shared" si="2"/>
        <v>0</v>
      </c>
      <c r="I189" s="73">
        <f t="shared" si="3"/>
        <v>0</v>
      </c>
    </row>
    <row r="190" spans="2:9" x14ac:dyDescent="0.35">
      <c r="B190" s="199"/>
      <c r="C190" s="5">
        <f t="shared" si="0"/>
        <v>0</v>
      </c>
      <c r="D190" s="73">
        <f t="shared" si="1"/>
        <v>0</v>
      </c>
      <c r="G190" s="199"/>
      <c r="H190" s="5">
        <f t="shared" si="2"/>
        <v>0</v>
      </c>
      <c r="I190" s="73">
        <f t="shared" si="3"/>
        <v>0</v>
      </c>
    </row>
    <row r="191" spans="2:9" x14ac:dyDescent="0.35">
      <c r="B191" s="199"/>
      <c r="C191" s="5">
        <f t="shared" si="0"/>
        <v>0</v>
      </c>
      <c r="D191" s="73">
        <f t="shared" si="1"/>
        <v>0</v>
      </c>
      <c r="G191" s="199"/>
      <c r="H191" s="5">
        <f t="shared" si="2"/>
        <v>0</v>
      </c>
      <c r="I191" s="73">
        <f t="shared" si="3"/>
        <v>0</v>
      </c>
    </row>
    <row r="192" spans="2:9" x14ac:dyDescent="0.35">
      <c r="B192" s="199"/>
      <c r="C192" s="5">
        <f t="shared" si="0"/>
        <v>0</v>
      </c>
      <c r="D192" s="73">
        <f t="shared" si="1"/>
        <v>0</v>
      </c>
      <c r="G192" s="199"/>
      <c r="H192" s="5">
        <f t="shared" si="2"/>
        <v>0</v>
      </c>
      <c r="I192" s="73">
        <f t="shared" si="3"/>
        <v>0</v>
      </c>
    </row>
    <row r="193" spans="2:9" x14ac:dyDescent="0.35">
      <c r="B193" s="199"/>
      <c r="C193" s="5">
        <f t="shared" si="0"/>
        <v>0</v>
      </c>
      <c r="D193" s="73">
        <f t="shared" si="1"/>
        <v>0</v>
      </c>
      <c r="G193" s="199"/>
      <c r="H193" s="5">
        <f t="shared" si="2"/>
        <v>0</v>
      </c>
      <c r="I193" s="73">
        <f t="shared" si="3"/>
        <v>0</v>
      </c>
    </row>
    <row r="194" spans="2:9" x14ac:dyDescent="0.35">
      <c r="B194" s="199"/>
      <c r="C194" s="5">
        <f t="shared" si="0"/>
        <v>0</v>
      </c>
      <c r="D194" s="73">
        <f t="shared" si="1"/>
        <v>0</v>
      </c>
      <c r="G194" s="199"/>
      <c r="H194" s="5">
        <f t="shared" si="2"/>
        <v>0</v>
      </c>
      <c r="I194" s="73">
        <f t="shared" si="3"/>
        <v>0</v>
      </c>
    </row>
    <row r="195" spans="2:9" x14ac:dyDescent="0.35">
      <c r="B195" s="199"/>
      <c r="C195" s="5">
        <f t="shared" si="0"/>
        <v>0</v>
      </c>
      <c r="D195" s="73">
        <f t="shared" si="1"/>
        <v>0</v>
      </c>
      <c r="G195" s="199"/>
      <c r="H195" s="5">
        <f t="shared" si="2"/>
        <v>0</v>
      </c>
      <c r="I195" s="73">
        <f t="shared" si="3"/>
        <v>0</v>
      </c>
    </row>
    <row r="196" spans="2:9" x14ac:dyDescent="0.35">
      <c r="B196" s="199"/>
      <c r="C196" s="5">
        <f t="shared" si="0"/>
        <v>0</v>
      </c>
      <c r="D196" s="73">
        <f t="shared" si="1"/>
        <v>0</v>
      </c>
      <c r="G196" s="199"/>
      <c r="H196" s="5">
        <f t="shared" si="2"/>
        <v>0</v>
      </c>
      <c r="I196" s="73">
        <f t="shared" si="3"/>
        <v>0</v>
      </c>
    </row>
    <row r="197" spans="2:9" x14ac:dyDescent="0.35">
      <c r="B197" s="199"/>
      <c r="C197" s="5">
        <f t="shared" si="0"/>
        <v>0</v>
      </c>
      <c r="D197" s="73">
        <f t="shared" si="1"/>
        <v>0</v>
      </c>
      <c r="G197" s="199"/>
      <c r="H197" s="5">
        <f t="shared" si="2"/>
        <v>0</v>
      </c>
      <c r="I197" s="73">
        <f t="shared" si="3"/>
        <v>0</v>
      </c>
    </row>
    <row r="198" spans="2:9" x14ac:dyDescent="0.35">
      <c r="B198" s="199"/>
      <c r="C198" s="5">
        <f t="shared" si="0"/>
        <v>0</v>
      </c>
      <c r="D198" s="73">
        <f t="shared" si="1"/>
        <v>0</v>
      </c>
      <c r="G198" s="199"/>
      <c r="H198" s="5">
        <f t="shared" si="2"/>
        <v>0</v>
      </c>
      <c r="I198" s="73">
        <f t="shared" si="3"/>
        <v>0</v>
      </c>
    </row>
    <row r="199" spans="2:9" x14ac:dyDescent="0.35">
      <c r="B199" s="199"/>
      <c r="C199" s="5">
        <f t="shared" si="0"/>
        <v>0</v>
      </c>
      <c r="D199" s="73">
        <f t="shared" ref="D199:D262" si="4">IF(C199=100000,B199-C199,0)</f>
        <v>0</v>
      </c>
      <c r="G199" s="199"/>
      <c r="H199" s="5">
        <f t="shared" ref="H199:H262" si="5">IF(SUM(G199)&gt;100000,100000,0)</f>
        <v>0</v>
      </c>
      <c r="I199" s="73">
        <f t="shared" ref="I199:I262" si="6">IF(H199=100000,G199-H199,0)</f>
        <v>0</v>
      </c>
    </row>
    <row r="200" spans="2:9" x14ac:dyDescent="0.35">
      <c r="B200" s="199"/>
      <c r="C200" s="5">
        <f t="shared" si="0"/>
        <v>0</v>
      </c>
      <c r="D200" s="73">
        <f t="shared" si="4"/>
        <v>0</v>
      </c>
      <c r="G200" s="199"/>
      <c r="H200" s="5">
        <f t="shared" si="5"/>
        <v>0</v>
      </c>
      <c r="I200" s="73">
        <f t="shared" si="6"/>
        <v>0</v>
      </c>
    </row>
    <row r="201" spans="2:9" x14ac:dyDescent="0.35">
      <c r="B201" s="199"/>
      <c r="C201" s="5">
        <f t="shared" si="0"/>
        <v>0</v>
      </c>
      <c r="D201" s="73">
        <f t="shared" si="4"/>
        <v>0</v>
      </c>
      <c r="G201" s="199"/>
      <c r="H201" s="5">
        <f t="shared" si="5"/>
        <v>0</v>
      </c>
      <c r="I201" s="73">
        <f t="shared" si="6"/>
        <v>0</v>
      </c>
    </row>
    <row r="202" spans="2:9" x14ac:dyDescent="0.35">
      <c r="B202" s="199"/>
      <c r="C202" s="5">
        <f t="shared" si="0"/>
        <v>0</v>
      </c>
      <c r="D202" s="73">
        <f t="shared" si="4"/>
        <v>0</v>
      </c>
      <c r="G202" s="199"/>
      <c r="H202" s="5">
        <f t="shared" si="5"/>
        <v>0</v>
      </c>
      <c r="I202" s="73">
        <f t="shared" si="6"/>
        <v>0</v>
      </c>
    </row>
    <row r="203" spans="2:9" x14ac:dyDescent="0.35">
      <c r="B203" s="199"/>
      <c r="C203" s="5">
        <f t="shared" si="0"/>
        <v>0</v>
      </c>
      <c r="D203" s="73">
        <f t="shared" si="4"/>
        <v>0</v>
      </c>
      <c r="G203" s="199"/>
      <c r="H203" s="5">
        <f t="shared" si="5"/>
        <v>0</v>
      </c>
      <c r="I203" s="73">
        <f t="shared" si="6"/>
        <v>0</v>
      </c>
    </row>
    <row r="204" spans="2:9" x14ac:dyDescent="0.35">
      <c r="B204" s="199"/>
      <c r="C204" s="5">
        <f t="shared" si="0"/>
        <v>0</v>
      </c>
      <c r="D204" s="73">
        <f t="shared" si="4"/>
        <v>0</v>
      </c>
      <c r="G204" s="199"/>
      <c r="H204" s="5">
        <f t="shared" si="5"/>
        <v>0</v>
      </c>
      <c r="I204" s="73">
        <f t="shared" si="6"/>
        <v>0</v>
      </c>
    </row>
    <row r="205" spans="2:9" x14ac:dyDescent="0.35">
      <c r="B205" s="199"/>
      <c r="C205" s="5">
        <f t="shared" si="0"/>
        <v>0</v>
      </c>
      <c r="D205" s="73">
        <f t="shared" si="4"/>
        <v>0</v>
      </c>
      <c r="G205" s="199"/>
      <c r="H205" s="5">
        <f t="shared" si="5"/>
        <v>0</v>
      </c>
      <c r="I205" s="73">
        <f t="shared" si="6"/>
        <v>0</v>
      </c>
    </row>
    <row r="206" spans="2:9" x14ac:dyDescent="0.35">
      <c r="B206" s="199"/>
      <c r="C206" s="5">
        <f t="shared" si="0"/>
        <v>0</v>
      </c>
      <c r="D206" s="73">
        <f t="shared" si="4"/>
        <v>0</v>
      </c>
      <c r="G206" s="199"/>
      <c r="H206" s="5">
        <f t="shared" si="5"/>
        <v>0</v>
      </c>
      <c r="I206" s="73">
        <f t="shared" si="6"/>
        <v>0</v>
      </c>
    </row>
    <row r="207" spans="2:9" x14ac:dyDescent="0.35">
      <c r="B207" s="199"/>
      <c r="C207" s="5">
        <f t="shared" si="0"/>
        <v>0</v>
      </c>
      <c r="D207" s="73">
        <f t="shared" si="4"/>
        <v>0</v>
      </c>
      <c r="G207" s="199"/>
      <c r="H207" s="5">
        <f t="shared" si="5"/>
        <v>0</v>
      </c>
      <c r="I207" s="73">
        <f t="shared" si="6"/>
        <v>0</v>
      </c>
    </row>
    <row r="208" spans="2:9" x14ac:dyDescent="0.35">
      <c r="B208" s="199"/>
      <c r="C208" s="5">
        <f t="shared" si="0"/>
        <v>0</v>
      </c>
      <c r="D208" s="73">
        <f t="shared" si="4"/>
        <v>0</v>
      </c>
      <c r="G208" s="199"/>
      <c r="H208" s="5">
        <f t="shared" si="5"/>
        <v>0</v>
      </c>
      <c r="I208" s="73">
        <f t="shared" si="6"/>
        <v>0</v>
      </c>
    </row>
    <row r="209" spans="2:9" x14ac:dyDescent="0.35">
      <c r="B209" s="199"/>
      <c r="C209" s="5">
        <f t="shared" si="0"/>
        <v>0</v>
      </c>
      <c r="D209" s="73">
        <f t="shared" si="4"/>
        <v>0</v>
      </c>
      <c r="G209" s="199"/>
      <c r="H209" s="5">
        <f t="shared" si="5"/>
        <v>0</v>
      </c>
      <c r="I209" s="73">
        <f t="shared" si="6"/>
        <v>0</v>
      </c>
    </row>
    <row r="210" spans="2:9" x14ac:dyDescent="0.35">
      <c r="B210" s="201"/>
      <c r="C210" s="5">
        <f t="shared" si="0"/>
        <v>0</v>
      </c>
      <c r="D210" s="73">
        <f t="shared" si="4"/>
        <v>0</v>
      </c>
      <c r="G210" s="199"/>
      <c r="H210" s="5">
        <f t="shared" si="5"/>
        <v>0</v>
      </c>
      <c r="I210" s="73">
        <f t="shared" si="6"/>
        <v>0</v>
      </c>
    </row>
    <row r="211" spans="2:9" x14ac:dyDescent="0.35">
      <c r="B211" s="201"/>
      <c r="C211" s="5">
        <f t="shared" si="0"/>
        <v>0</v>
      </c>
      <c r="D211" s="73">
        <f t="shared" si="4"/>
        <v>0</v>
      </c>
      <c r="G211" s="199"/>
      <c r="H211" s="5">
        <f t="shared" si="5"/>
        <v>0</v>
      </c>
      <c r="I211" s="73">
        <f t="shared" si="6"/>
        <v>0</v>
      </c>
    </row>
    <row r="212" spans="2:9" x14ac:dyDescent="0.35">
      <c r="B212" s="201"/>
      <c r="C212" s="5">
        <f t="shared" si="0"/>
        <v>0</v>
      </c>
      <c r="D212" s="73">
        <f t="shared" si="4"/>
        <v>0</v>
      </c>
      <c r="G212" s="199"/>
      <c r="H212" s="5">
        <f t="shared" si="5"/>
        <v>0</v>
      </c>
      <c r="I212" s="73">
        <f t="shared" si="6"/>
        <v>0</v>
      </c>
    </row>
    <row r="213" spans="2:9" x14ac:dyDescent="0.35">
      <c r="B213" s="201"/>
      <c r="C213" s="5">
        <f t="shared" si="0"/>
        <v>0</v>
      </c>
      <c r="D213" s="73">
        <f t="shared" si="4"/>
        <v>0</v>
      </c>
      <c r="G213" s="199"/>
      <c r="H213" s="5">
        <f t="shared" si="5"/>
        <v>0</v>
      </c>
      <c r="I213" s="73">
        <f t="shared" si="6"/>
        <v>0</v>
      </c>
    </row>
    <row r="214" spans="2:9" x14ac:dyDescent="0.35">
      <c r="B214" s="201"/>
      <c r="C214" s="5">
        <f t="shared" si="0"/>
        <v>0</v>
      </c>
      <c r="D214" s="73">
        <f t="shared" si="4"/>
        <v>0</v>
      </c>
      <c r="G214" s="199"/>
      <c r="H214" s="5">
        <f t="shared" si="5"/>
        <v>0</v>
      </c>
      <c r="I214" s="73">
        <f t="shared" si="6"/>
        <v>0</v>
      </c>
    </row>
    <row r="215" spans="2:9" x14ac:dyDescent="0.35">
      <c r="B215" s="201"/>
      <c r="C215" s="5">
        <f t="shared" si="0"/>
        <v>0</v>
      </c>
      <c r="D215" s="73">
        <f t="shared" si="4"/>
        <v>0</v>
      </c>
      <c r="G215" s="199"/>
      <c r="H215" s="5">
        <f t="shared" si="5"/>
        <v>0</v>
      </c>
      <c r="I215" s="73">
        <f t="shared" si="6"/>
        <v>0</v>
      </c>
    </row>
    <row r="216" spans="2:9" x14ac:dyDescent="0.35">
      <c r="B216" s="201"/>
      <c r="C216" s="5">
        <f t="shared" si="0"/>
        <v>0</v>
      </c>
      <c r="D216" s="73">
        <f t="shared" si="4"/>
        <v>0</v>
      </c>
      <c r="G216" s="199"/>
      <c r="H216" s="5">
        <f t="shared" si="5"/>
        <v>0</v>
      </c>
      <c r="I216" s="73">
        <f t="shared" si="6"/>
        <v>0</v>
      </c>
    </row>
    <row r="217" spans="2:9" x14ac:dyDescent="0.35">
      <c r="B217" s="201"/>
      <c r="C217" s="5">
        <f t="shared" si="0"/>
        <v>0</v>
      </c>
      <c r="D217" s="73">
        <f t="shared" si="4"/>
        <v>0</v>
      </c>
      <c r="G217" s="199"/>
      <c r="H217" s="5">
        <f t="shared" si="5"/>
        <v>0</v>
      </c>
      <c r="I217" s="73">
        <f t="shared" si="6"/>
        <v>0</v>
      </c>
    </row>
    <row r="218" spans="2:9" x14ac:dyDescent="0.35">
      <c r="B218" s="201"/>
      <c r="C218" s="5">
        <f t="shared" si="0"/>
        <v>0</v>
      </c>
      <c r="D218" s="73">
        <f t="shared" si="4"/>
        <v>0</v>
      </c>
      <c r="G218" s="199"/>
      <c r="H218" s="5">
        <f t="shared" si="5"/>
        <v>0</v>
      </c>
      <c r="I218" s="73">
        <f t="shared" si="6"/>
        <v>0</v>
      </c>
    </row>
    <row r="219" spans="2:9" x14ac:dyDescent="0.35">
      <c r="B219" s="201"/>
      <c r="C219" s="5">
        <f t="shared" si="0"/>
        <v>0</v>
      </c>
      <c r="D219" s="73">
        <f t="shared" si="4"/>
        <v>0</v>
      </c>
      <c r="G219" s="199"/>
      <c r="H219" s="5">
        <f t="shared" si="5"/>
        <v>0</v>
      </c>
      <c r="I219" s="73">
        <f t="shared" si="6"/>
        <v>0</v>
      </c>
    </row>
    <row r="220" spans="2:9" x14ac:dyDescent="0.35">
      <c r="B220" s="201"/>
      <c r="C220" s="5">
        <f t="shared" si="0"/>
        <v>0</v>
      </c>
      <c r="D220" s="73">
        <f t="shared" si="4"/>
        <v>0</v>
      </c>
      <c r="G220" s="199"/>
      <c r="H220" s="5">
        <f t="shared" si="5"/>
        <v>0</v>
      </c>
      <c r="I220" s="73">
        <f t="shared" si="6"/>
        <v>0</v>
      </c>
    </row>
    <row r="221" spans="2:9" x14ac:dyDescent="0.35">
      <c r="B221" s="201"/>
      <c r="C221" s="5">
        <f t="shared" si="0"/>
        <v>0</v>
      </c>
      <c r="D221" s="73">
        <f t="shared" si="4"/>
        <v>0</v>
      </c>
      <c r="G221" s="199"/>
      <c r="H221" s="5">
        <f t="shared" si="5"/>
        <v>0</v>
      </c>
      <c r="I221" s="73">
        <f t="shared" si="6"/>
        <v>0</v>
      </c>
    </row>
    <row r="222" spans="2:9" x14ac:dyDescent="0.35">
      <c r="B222" s="201"/>
      <c r="C222" s="5">
        <f t="shared" si="0"/>
        <v>0</v>
      </c>
      <c r="D222" s="73">
        <f t="shared" si="4"/>
        <v>0</v>
      </c>
      <c r="G222" s="199"/>
      <c r="H222" s="5">
        <f t="shared" si="5"/>
        <v>0</v>
      </c>
      <c r="I222" s="73">
        <f t="shared" si="6"/>
        <v>0</v>
      </c>
    </row>
    <row r="223" spans="2:9" x14ac:dyDescent="0.35">
      <c r="B223" s="201"/>
      <c r="C223" s="5">
        <f t="shared" si="0"/>
        <v>0</v>
      </c>
      <c r="D223" s="73">
        <f t="shared" si="4"/>
        <v>0</v>
      </c>
      <c r="G223" s="199"/>
      <c r="H223" s="5">
        <f t="shared" si="5"/>
        <v>0</v>
      </c>
      <c r="I223" s="73">
        <f t="shared" si="6"/>
        <v>0</v>
      </c>
    </row>
    <row r="224" spans="2:9" x14ac:dyDescent="0.35">
      <c r="B224" s="201"/>
      <c r="C224" s="5">
        <f t="shared" si="0"/>
        <v>0</v>
      </c>
      <c r="D224" s="73">
        <f t="shared" si="4"/>
        <v>0</v>
      </c>
      <c r="G224" s="199"/>
      <c r="H224" s="5">
        <f t="shared" si="5"/>
        <v>0</v>
      </c>
      <c r="I224" s="73">
        <f t="shared" si="6"/>
        <v>0</v>
      </c>
    </row>
    <row r="225" spans="2:9" x14ac:dyDescent="0.35">
      <c r="B225" s="201"/>
      <c r="C225" s="5">
        <f t="shared" si="0"/>
        <v>0</v>
      </c>
      <c r="D225" s="73">
        <f t="shared" si="4"/>
        <v>0</v>
      </c>
      <c r="G225" s="199"/>
      <c r="H225" s="5">
        <f t="shared" si="5"/>
        <v>0</v>
      </c>
      <c r="I225" s="73">
        <f t="shared" si="6"/>
        <v>0</v>
      </c>
    </row>
    <row r="226" spans="2:9" x14ac:dyDescent="0.35">
      <c r="B226" s="201"/>
      <c r="C226" s="5">
        <f t="shared" si="0"/>
        <v>0</v>
      </c>
      <c r="D226" s="73">
        <f t="shared" si="4"/>
        <v>0</v>
      </c>
      <c r="G226" s="199"/>
      <c r="H226" s="5">
        <f t="shared" si="5"/>
        <v>0</v>
      </c>
      <c r="I226" s="73">
        <f t="shared" si="6"/>
        <v>0</v>
      </c>
    </row>
    <row r="227" spans="2:9" x14ac:dyDescent="0.35">
      <c r="B227" s="201"/>
      <c r="C227" s="5">
        <f t="shared" si="0"/>
        <v>0</v>
      </c>
      <c r="D227" s="73">
        <f t="shared" si="4"/>
        <v>0</v>
      </c>
      <c r="G227" s="199"/>
      <c r="H227" s="5">
        <f t="shared" si="5"/>
        <v>0</v>
      </c>
      <c r="I227" s="73">
        <f t="shared" si="6"/>
        <v>0</v>
      </c>
    </row>
    <row r="228" spans="2:9" x14ac:dyDescent="0.35">
      <c r="B228" s="202"/>
      <c r="C228" s="5">
        <f t="shared" si="0"/>
        <v>0</v>
      </c>
      <c r="D228" s="73">
        <f t="shared" si="4"/>
        <v>0</v>
      </c>
      <c r="G228" s="199"/>
      <c r="H228" s="5">
        <f t="shared" si="5"/>
        <v>0</v>
      </c>
      <c r="I228" s="73">
        <f t="shared" si="6"/>
        <v>0</v>
      </c>
    </row>
    <row r="229" spans="2:9" x14ac:dyDescent="0.35">
      <c r="B229" s="202"/>
      <c r="C229" s="5">
        <f t="shared" ref="C229:C292" si="7">IF(SUM(B229)&gt;100000,100000,0)</f>
        <v>0</v>
      </c>
      <c r="D229" s="73">
        <f t="shared" si="4"/>
        <v>0</v>
      </c>
      <c r="G229" s="199"/>
      <c r="H229" s="5">
        <f t="shared" si="5"/>
        <v>0</v>
      </c>
      <c r="I229" s="73">
        <f t="shared" si="6"/>
        <v>0</v>
      </c>
    </row>
    <row r="230" spans="2:9" x14ac:dyDescent="0.35">
      <c r="B230" s="202"/>
      <c r="C230" s="5">
        <f t="shared" si="7"/>
        <v>0</v>
      </c>
      <c r="D230" s="73">
        <f t="shared" si="4"/>
        <v>0</v>
      </c>
      <c r="G230" s="199"/>
      <c r="H230" s="5">
        <f t="shared" si="5"/>
        <v>0</v>
      </c>
      <c r="I230" s="73">
        <f t="shared" si="6"/>
        <v>0</v>
      </c>
    </row>
    <row r="231" spans="2:9" x14ac:dyDescent="0.35">
      <c r="B231" s="202"/>
      <c r="C231" s="5">
        <f t="shared" si="7"/>
        <v>0</v>
      </c>
      <c r="D231" s="73">
        <f t="shared" si="4"/>
        <v>0</v>
      </c>
      <c r="G231" s="199"/>
      <c r="H231" s="5">
        <f t="shared" si="5"/>
        <v>0</v>
      </c>
      <c r="I231" s="73">
        <f t="shared" si="6"/>
        <v>0</v>
      </c>
    </row>
    <row r="232" spans="2:9" x14ac:dyDescent="0.35">
      <c r="B232" s="202"/>
      <c r="C232" s="5">
        <f t="shared" si="7"/>
        <v>0</v>
      </c>
      <c r="D232" s="73">
        <f t="shared" si="4"/>
        <v>0</v>
      </c>
      <c r="G232" s="199"/>
      <c r="H232" s="5">
        <f t="shared" si="5"/>
        <v>0</v>
      </c>
      <c r="I232" s="73">
        <f t="shared" si="6"/>
        <v>0</v>
      </c>
    </row>
    <row r="233" spans="2:9" x14ac:dyDescent="0.35">
      <c r="B233" s="202"/>
      <c r="C233" s="5">
        <f t="shared" si="7"/>
        <v>0</v>
      </c>
      <c r="D233" s="73">
        <f t="shared" si="4"/>
        <v>0</v>
      </c>
      <c r="G233" s="199"/>
      <c r="H233" s="5">
        <f t="shared" si="5"/>
        <v>0</v>
      </c>
      <c r="I233" s="73">
        <f t="shared" si="6"/>
        <v>0</v>
      </c>
    </row>
    <row r="234" spans="2:9" x14ac:dyDescent="0.35">
      <c r="B234" s="202"/>
      <c r="C234" s="5">
        <f t="shared" si="7"/>
        <v>0</v>
      </c>
      <c r="D234" s="73">
        <f t="shared" si="4"/>
        <v>0</v>
      </c>
      <c r="G234" s="199"/>
      <c r="H234" s="5">
        <f t="shared" si="5"/>
        <v>0</v>
      </c>
      <c r="I234" s="73">
        <f t="shared" si="6"/>
        <v>0</v>
      </c>
    </row>
    <row r="235" spans="2:9" x14ac:dyDescent="0.35">
      <c r="B235" s="202"/>
      <c r="C235" s="5">
        <f t="shared" si="7"/>
        <v>0</v>
      </c>
      <c r="D235" s="73">
        <f t="shared" si="4"/>
        <v>0</v>
      </c>
      <c r="G235" s="199"/>
      <c r="H235" s="5">
        <f t="shared" si="5"/>
        <v>0</v>
      </c>
      <c r="I235" s="73">
        <f t="shared" si="6"/>
        <v>0</v>
      </c>
    </row>
    <row r="236" spans="2:9" x14ac:dyDescent="0.35">
      <c r="B236" s="202"/>
      <c r="C236" s="5">
        <f t="shared" si="7"/>
        <v>0</v>
      </c>
      <c r="D236" s="73">
        <f t="shared" si="4"/>
        <v>0</v>
      </c>
      <c r="G236" s="199"/>
      <c r="H236" s="5">
        <f t="shared" si="5"/>
        <v>0</v>
      </c>
      <c r="I236" s="73">
        <f t="shared" si="6"/>
        <v>0</v>
      </c>
    </row>
    <row r="237" spans="2:9" x14ac:dyDescent="0.35">
      <c r="B237" s="202"/>
      <c r="C237" s="5">
        <f t="shared" si="7"/>
        <v>0</v>
      </c>
      <c r="D237" s="73">
        <f t="shared" si="4"/>
        <v>0</v>
      </c>
      <c r="G237" s="199"/>
      <c r="H237" s="5">
        <f t="shared" si="5"/>
        <v>0</v>
      </c>
      <c r="I237" s="73">
        <f t="shared" si="6"/>
        <v>0</v>
      </c>
    </row>
    <row r="238" spans="2:9" x14ac:dyDescent="0.35">
      <c r="B238" s="202"/>
      <c r="C238" s="5">
        <f t="shared" si="7"/>
        <v>0</v>
      </c>
      <c r="D238" s="73">
        <f t="shared" si="4"/>
        <v>0</v>
      </c>
      <c r="G238" s="199"/>
      <c r="H238" s="5">
        <f t="shared" si="5"/>
        <v>0</v>
      </c>
      <c r="I238" s="73">
        <f t="shared" si="6"/>
        <v>0</v>
      </c>
    </row>
    <row r="239" spans="2:9" x14ac:dyDescent="0.35">
      <c r="B239" s="202"/>
      <c r="C239" s="5">
        <f t="shared" si="7"/>
        <v>0</v>
      </c>
      <c r="D239" s="73">
        <f t="shared" si="4"/>
        <v>0</v>
      </c>
      <c r="G239" s="199"/>
      <c r="H239" s="5">
        <f t="shared" si="5"/>
        <v>0</v>
      </c>
      <c r="I239" s="73">
        <f t="shared" si="6"/>
        <v>0</v>
      </c>
    </row>
    <row r="240" spans="2:9" x14ac:dyDescent="0.35">
      <c r="B240" s="202"/>
      <c r="C240" s="5">
        <f t="shared" si="7"/>
        <v>0</v>
      </c>
      <c r="D240" s="73">
        <f t="shared" si="4"/>
        <v>0</v>
      </c>
      <c r="G240" s="199"/>
      <c r="H240" s="5">
        <f t="shared" si="5"/>
        <v>0</v>
      </c>
      <c r="I240" s="73">
        <f t="shared" si="6"/>
        <v>0</v>
      </c>
    </row>
    <row r="241" spans="2:9" x14ac:dyDescent="0.35">
      <c r="B241" s="202"/>
      <c r="C241" s="5">
        <f t="shared" si="7"/>
        <v>0</v>
      </c>
      <c r="D241" s="73">
        <f t="shared" si="4"/>
        <v>0</v>
      </c>
      <c r="G241" s="199"/>
      <c r="H241" s="5">
        <f t="shared" si="5"/>
        <v>0</v>
      </c>
      <c r="I241" s="73">
        <f t="shared" si="6"/>
        <v>0</v>
      </c>
    </row>
    <row r="242" spans="2:9" x14ac:dyDescent="0.35">
      <c r="B242" s="202"/>
      <c r="C242" s="5">
        <f t="shared" si="7"/>
        <v>0</v>
      </c>
      <c r="D242" s="73">
        <f t="shared" si="4"/>
        <v>0</v>
      </c>
      <c r="G242" s="199"/>
      <c r="H242" s="5">
        <f t="shared" si="5"/>
        <v>0</v>
      </c>
      <c r="I242" s="73">
        <f t="shared" si="6"/>
        <v>0</v>
      </c>
    </row>
    <row r="243" spans="2:9" x14ac:dyDescent="0.35">
      <c r="B243" s="202"/>
      <c r="C243" s="5">
        <f t="shared" si="7"/>
        <v>0</v>
      </c>
      <c r="D243" s="73">
        <f t="shared" si="4"/>
        <v>0</v>
      </c>
      <c r="G243" s="199"/>
      <c r="H243" s="5">
        <f t="shared" si="5"/>
        <v>0</v>
      </c>
      <c r="I243" s="73">
        <f t="shared" si="6"/>
        <v>0</v>
      </c>
    </row>
    <row r="244" spans="2:9" x14ac:dyDescent="0.35">
      <c r="B244" s="202"/>
      <c r="C244" s="5">
        <f t="shared" si="7"/>
        <v>0</v>
      </c>
      <c r="D244" s="73">
        <f t="shared" si="4"/>
        <v>0</v>
      </c>
      <c r="G244" s="199"/>
      <c r="H244" s="5">
        <f t="shared" si="5"/>
        <v>0</v>
      </c>
      <c r="I244" s="73">
        <f t="shared" si="6"/>
        <v>0</v>
      </c>
    </row>
    <row r="245" spans="2:9" x14ac:dyDescent="0.35">
      <c r="B245" s="202"/>
      <c r="C245" s="5">
        <f t="shared" si="7"/>
        <v>0</v>
      </c>
      <c r="D245" s="73">
        <f t="shared" si="4"/>
        <v>0</v>
      </c>
      <c r="G245" s="199"/>
      <c r="H245" s="5">
        <f t="shared" si="5"/>
        <v>0</v>
      </c>
      <c r="I245" s="73">
        <f t="shared" si="6"/>
        <v>0</v>
      </c>
    </row>
    <row r="246" spans="2:9" x14ac:dyDescent="0.35">
      <c r="B246" s="202"/>
      <c r="C246" s="5">
        <f t="shared" si="7"/>
        <v>0</v>
      </c>
      <c r="D246" s="73">
        <f t="shared" si="4"/>
        <v>0</v>
      </c>
      <c r="G246" s="199"/>
      <c r="H246" s="5">
        <f t="shared" si="5"/>
        <v>0</v>
      </c>
      <c r="I246" s="73">
        <f t="shared" si="6"/>
        <v>0</v>
      </c>
    </row>
    <row r="247" spans="2:9" x14ac:dyDescent="0.35">
      <c r="B247" s="202"/>
      <c r="C247" s="5">
        <f t="shared" si="7"/>
        <v>0</v>
      </c>
      <c r="D247" s="73">
        <f t="shared" si="4"/>
        <v>0</v>
      </c>
      <c r="G247" s="199"/>
      <c r="H247" s="5">
        <f t="shared" si="5"/>
        <v>0</v>
      </c>
      <c r="I247" s="73">
        <f t="shared" si="6"/>
        <v>0</v>
      </c>
    </row>
    <row r="248" spans="2:9" x14ac:dyDescent="0.35">
      <c r="B248" s="202"/>
      <c r="C248" s="5">
        <f t="shared" si="7"/>
        <v>0</v>
      </c>
      <c r="D248" s="73">
        <f t="shared" si="4"/>
        <v>0</v>
      </c>
      <c r="G248" s="199"/>
      <c r="H248" s="5">
        <f t="shared" si="5"/>
        <v>0</v>
      </c>
      <c r="I248" s="73">
        <f t="shared" si="6"/>
        <v>0</v>
      </c>
    </row>
    <row r="249" spans="2:9" x14ac:dyDescent="0.35">
      <c r="B249" s="202"/>
      <c r="C249" s="5">
        <f t="shared" si="7"/>
        <v>0</v>
      </c>
      <c r="D249" s="73">
        <f t="shared" si="4"/>
        <v>0</v>
      </c>
      <c r="G249" s="199"/>
      <c r="H249" s="5">
        <f t="shared" si="5"/>
        <v>0</v>
      </c>
      <c r="I249" s="73">
        <f t="shared" si="6"/>
        <v>0</v>
      </c>
    </row>
    <row r="250" spans="2:9" x14ac:dyDescent="0.35">
      <c r="B250" s="202"/>
      <c r="C250" s="5">
        <f t="shared" si="7"/>
        <v>0</v>
      </c>
      <c r="D250" s="73">
        <f t="shared" si="4"/>
        <v>0</v>
      </c>
      <c r="G250" s="199"/>
      <c r="H250" s="5">
        <f t="shared" si="5"/>
        <v>0</v>
      </c>
      <c r="I250" s="73">
        <f t="shared" si="6"/>
        <v>0</v>
      </c>
    </row>
    <row r="251" spans="2:9" x14ac:dyDescent="0.35">
      <c r="B251" s="202"/>
      <c r="C251" s="5">
        <f t="shared" si="7"/>
        <v>0</v>
      </c>
      <c r="D251" s="73">
        <f t="shared" si="4"/>
        <v>0</v>
      </c>
      <c r="G251" s="199"/>
      <c r="H251" s="5">
        <f t="shared" si="5"/>
        <v>0</v>
      </c>
      <c r="I251" s="73">
        <f t="shared" si="6"/>
        <v>0</v>
      </c>
    </row>
    <row r="252" spans="2:9" x14ac:dyDescent="0.35">
      <c r="B252" s="202"/>
      <c r="C252" s="5">
        <f t="shared" si="7"/>
        <v>0</v>
      </c>
      <c r="D252" s="73">
        <f t="shared" si="4"/>
        <v>0</v>
      </c>
      <c r="G252" s="199"/>
      <c r="H252" s="5">
        <f t="shared" si="5"/>
        <v>0</v>
      </c>
      <c r="I252" s="73">
        <f t="shared" si="6"/>
        <v>0</v>
      </c>
    </row>
    <row r="253" spans="2:9" x14ac:dyDescent="0.35">
      <c r="B253" s="202"/>
      <c r="C253" s="5">
        <f t="shared" si="7"/>
        <v>0</v>
      </c>
      <c r="D253" s="73">
        <f t="shared" si="4"/>
        <v>0</v>
      </c>
      <c r="G253" s="199"/>
      <c r="H253" s="5">
        <f t="shared" si="5"/>
        <v>0</v>
      </c>
      <c r="I253" s="73">
        <f t="shared" si="6"/>
        <v>0</v>
      </c>
    </row>
    <row r="254" spans="2:9" x14ac:dyDescent="0.35">
      <c r="B254" s="202"/>
      <c r="C254" s="5">
        <f t="shared" si="7"/>
        <v>0</v>
      </c>
      <c r="D254" s="73">
        <f t="shared" si="4"/>
        <v>0</v>
      </c>
      <c r="G254" s="199"/>
      <c r="H254" s="5">
        <f t="shared" si="5"/>
        <v>0</v>
      </c>
      <c r="I254" s="73">
        <f t="shared" si="6"/>
        <v>0</v>
      </c>
    </row>
    <row r="255" spans="2:9" x14ac:dyDescent="0.35">
      <c r="B255" s="202"/>
      <c r="C255" s="5">
        <f t="shared" si="7"/>
        <v>0</v>
      </c>
      <c r="D255" s="73">
        <f t="shared" si="4"/>
        <v>0</v>
      </c>
      <c r="G255" s="199"/>
      <c r="H255" s="5">
        <f t="shared" si="5"/>
        <v>0</v>
      </c>
      <c r="I255" s="73">
        <f t="shared" si="6"/>
        <v>0</v>
      </c>
    </row>
    <row r="256" spans="2:9" x14ac:dyDescent="0.35">
      <c r="B256" s="202"/>
      <c r="C256" s="5">
        <f t="shared" si="7"/>
        <v>0</v>
      </c>
      <c r="D256" s="73">
        <f t="shared" si="4"/>
        <v>0</v>
      </c>
      <c r="G256" s="199"/>
      <c r="H256" s="5">
        <f t="shared" si="5"/>
        <v>0</v>
      </c>
      <c r="I256" s="73">
        <f t="shared" si="6"/>
        <v>0</v>
      </c>
    </row>
    <row r="257" spans="2:9" x14ac:dyDescent="0.35">
      <c r="B257" s="202"/>
      <c r="C257" s="5">
        <f t="shared" si="7"/>
        <v>0</v>
      </c>
      <c r="D257" s="73">
        <f t="shared" si="4"/>
        <v>0</v>
      </c>
      <c r="G257" s="199"/>
      <c r="H257" s="5">
        <f t="shared" si="5"/>
        <v>0</v>
      </c>
      <c r="I257" s="73">
        <f t="shared" si="6"/>
        <v>0</v>
      </c>
    </row>
    <row r="258" spans="2:9" x14ac:dyDescent="0.35">
      <c r="B258" s="202"/>
      <c r="C258" s="5">
        <f t="shared" si="7"/>
        <v>0</v>
      </c>
      <c r="D258" s="73">
        <f t="shared" si="4"/>
        <v>0</v>
      </c>
      <c r="G258" s="199"/>
      <c r="H258" s="5">
        <f t="shared" si="5"/>
        <v>0</v>
      </c>
      <c r="I258" s="73">
        <f t="shared" si="6"/>
        <v>0</v>
      </c>
    </row>
    <row r="259" spans="2:9" x14ac:dyDescent="0.35">
      <c r="B259" s="202"/>
      <c r="C259" s="5">
        <f t="shared" si="7"/>
        <v>0</v>
      </c>
      <c r="D259" s="73">
        <f t="shared" si="4"/>
        <v>0</v>
      </c>
      <c r="G259" s="199"/>
      <c r="H259" s="5">
        <f t="shared" si="5"/>
        <v>0</v>
      </c>
      <c r="I259" s="73">
        <f t="shared" si="6"/>
        <v>0</v>
      </c>
    </row>
    <row r="260" spans="2:9" x14ac:dyDescent="0.35">
      <c r="B260" s="202"/>
      <c r="C260" s="5">
        <f t="shared" si="7"/>
        <v>0</v>
      </c>
      <c r="D260" s="73">
        <f t="shared" si="4"/>
        <v>0</v>
      </c>
      <c r="G260" s="199"/>
      <c r="H260" s="5">
        <f t="shared" si="5"/>
        <v>0</v>
      </c>
      <c r="I260" s="73">
        <f t="shared" si="6"/>
        <v>0</v>
      </c>
    </row>
    <row r="261" spans="2:9" x14ac:dyDescent="0.35">
      <c r="B261" s="202"/>
      <c r="C261" s="5">
        <f t="shared" si="7"/>
        <v>0</v>
      </c>
      <c r="D261" s="73">
        <f t="shared" si="4"/>
        <v>0</v>
      </c>
      <c r="G261" s="199"/>
      <c r="H261" s="5">
        <f t="shared" si="5"/>
        <v>0</v>
      </c>
      <c r="I261" s="73">
        <f t="shared" si="6"/>
        <v>0</v>
      </c>
    </row>
    <row r="262" spans="2:9" x14ac:dyDescent="0.35">
      <c r="B262" s="202"/>
      <c r="C262" s="5">
        <f t="shared" si="7"/>
        <v>0</v>
      </c>
      <c r="D262" s="73">
        <f t="shared" si="4"/>
        <v>0</v>
      </c>
      <c r="G262" s="199"/>
      <c r="H262" s="5">
        <f t="shared" si="5"/>
        <v>0</v>
      </c>
      <c r="I262" s="73">
        <f t="shared" si="6"/>
        <v>0</v>
      </c>
    </row>
    <row r="263" spans="2:9" x14ac:dyDescent="0.35">
      <c r="B263" s="202"/>
      <c r="C263" s="5">
        <f t="shared" si="7"/>
        <v>0</v>
      </c>
      <c r="D263" s="73">
        <f t="shared" ref="D263:D293" si="8">IF(C263=100000,B263-C263,0)</f>
        <v>0</v>
      </c>
      <c r="G263" s="199"/>
      <c r="H263" s="5">
        <f t="shared" ref="H263:H293" si="9">IF(SUM(G263)&gt;100000,100000,0)</f>
        <v>0</v>
      </c>
      <c r="I263" s="73">
        <f t="shared" ref="I263:I293" si="10">IF(H263=100000,G263-H263,0)</f>
        <v>0</v>
      </c>
    </row>
    <row r="264" spans="2:9" x14ac:dyDescent="0.35">
      <c r="B264" s="202"/>
      <c r="C264" s="5">
        <f t="shared" si="7"/>
        <v>0</v>
      </c>
      <c r="D264" s="73">
        <f t="shared" si="8"/>
        <v>0</v>
      </c>
      <c r="G264" s="199"/>
      <c r="H264" s="5">
        <f t="shared" si="9"/>
        <v>0</v>
      </c>
      <c r="I264" s="73">
        <f t="shared" si="10"/>
        <v>0</v>
      </c>
    </row>
    <row r="265" spans="2:9" x14ac:dyDescent="0.35">
      <c r="B265" s="202"/>
      <c r="C265" s="5">
        <f t="shared" si="7"/>
        <v>0</v>
      </c>
      <c r="D265" s="73">
        <f t="shared" si="8"/>
        <v>0</v>
      </c>
      <c r="G265" s="199"/>
      <c r="H265" s="5">
        <f t="shared" si="9"/>
        <v>0</v>
      </c>
      <c r="I265" s="73">
        <f t="shared" si="10"/>
        <v>0</v>
      </c>
    </row>
    <row r="266" spans="2:9" x14ac:dyDescent="0.35">
      <c r="B266" s="202"/>
      <c r="C266" s="5">
        <f t="shared" si="7"/>
        <v>0</v>
      </c>
      <c r="D266" s="73">
        <f t="shared" si="8"/>
        <v>0</v>
      </c>
      <c r="G266" s="199"/>
      <c r="H266" s="5">
        <f t="shared" si="9"/>
        <v>0</v>
      </c>
      <c r="I266" s="73">
        <f t="shared" si="10"/>
        <v>0</v>
      </c>
    </row>
    <row r="267" spans="2:9" x14ac:dyDescent="0.35">
      <c r="B267" s="202"/>
      <c r="C267" s="5">
        <f t="shared" si="7"/>
        <v>0</v>
      </c>
      <c r="D267" s="73">
        <f t="shared" si="8"/>
        <v>0</v>
      </c>
      <c r="G267" s="199"/>
      <c r="H267" s="5">
        <f t="shared" si="9"/>
        <v>0</v>
      </c>
      <c r="I267" s="73">
        <f t="shared" si="10"/>
        <v>0</v>
      </c>
    </row>
    <row r="268" spans="2:9" x14ac:dyDescent="0.35">
      <c r="B268" s="202"/>
      <c r="C268" s="5">
        <f t="shared" si="7"/>
        <v>0</v>
      </c>
      <c r="D268" s="73">
        <f t="shared" si="8"/>
        <v>0</v>
      </c>
      <c r="G268" s="199"/>
      <c r="H268" s="5">
        <f t="shared" si="9"/>
        <v>0</v>
      </c>
      <c r="I268" s="73">
        <f t="shared" si="10"/>
        <v>0</v>
      </c>
    </row>
    <row r="269" spans="2:9" x14ac:dyDescent="0.35">
      <c r="B269" s="202"/>
      <c r="C269" s="5">
        <f t="shared" si="7"/>
        <v>0</v>
      </c>
      <c r="D269" s="73">
        <f t="shared" si="8"/>
        <v>0</v>
      </c>
      <c r="G269" s="199"/>
      <c r="H269" s="5">
        <f t="shared" si="9"/>
        <v>0</v>
      </c>
      <c r="I269" s="73">
        <f t="shared" si="10"/>
        <v>0</v>
      </c>
    </row>
    <row r="270" spans="2:9" x14ac:dyDescent="0.35">
      <c r="B270" s="202"/>
      <c r="C270" s="5">
        <f t="shared" si="7"/>
        <v>0</v>
      </c>
      <c r="D270" s="73">
        <f t="shared" si="8"/>
        <v>0</v>
      </c>
      <c r="G270" s="199"/>
      <c r="H270" s="5">
        <f t="shared" si="9"/>
        <v>0</v>
      </c>
      <c r="I270" s="73">
        <f t="shared" si="10"/>
        <v>0</v>
      </c>
    </row>
    <row r="271" spans="2:9" x14ac:dyDescent="0.35">
      <c r="B271" s="202"/>
      <c r="C271" s="5">
        <f t="shared" si="7"/>
        <v>0</v>
      </c>
      <c r="D271" s="73">
        <f t="shared" si="8"/>
        <v>0</v>
      </c>
      <c r="G271" s="199"/>
      <c r="H271" s="5">
        <f t="shared" si="9"/>
        <v>0</v>
      </c>
      <c r="I271" s="73">
        <f t="shared" si="10"/>
        <v>0</v>
      </c>
    </row>
    <row r="272" spans="2:9" x14ac:dyDescent="0.35">
      <c r="B272" s="202"/>
      <c r="C272" s="5">
        <f t="shared" si="7"/>
        <v>0</v>
      </c>
      <c r="D272" s="73">
        <f t="shared" si="8"/>
        <v>0</v>
      </c>
      <c r="G272" s="199"/>
      <c r="H272" s="5">
        <f t="shared" si="9"/>
        <v>0</v>
      </c>
      <c r="I272" s="73">
        <f t="shared" si="10"/>
        <v>0</v>
      </c>
    </row>
    <row r="273" spans="2:9" x14ac:dyDescent="0.35">
      <c r="B273" s="202"/>
      <c r="C273" s="5">
        <f t="shared" si="7"/>
        <v>0</v>
      </c>
      <c r="D273" s="73">
        <f t="shared" si="8"/>
        <v>0</v>
      </c>
      <c r="G273" s="199"/>
      <c r="H273" s="5">
        <f t="shared" si="9"/>
        <v>0</v>
      </c>
      <c r="I273" s="73">
        <f t="shared" si="10"/>
        <v>0</v>
      </c>
    </row>
    <row r="274" spans="2:9" x14ac:dyDescent="0.35">
      <c r="B274" s="202"/>
      <c r="C274" s="5">
        <f t="shared" si="7"/>
        <v>0</v>
      </c>
      <c r="D274" s="73">
        <f t="shared" si="8"/>
        <v>0</v>
      </c>
      <c r="G274" s="199"/>
      <c r="H274" s="5">
        <f t="shared" si="9"/>
        <v>0</v>
      </c>
      <c r="I274" s="73">
        <f t="shared" si="10"/>
        <v>0</v>
      </c>
    </row>
    <row r="275" spans="2:9" x14ac:dyDescent="0.35">
      <c r="B275" s="202"/>
      <c r="C275" s="5">
        <f t="shared" si="7"/>
        <v>0</v>
      </c>
      <c r="D275" s="73">
        <f t="shared" si="8"/>
        <v>0</v>
      </c>
      <c r="G275" s="199"/>
      <c r="H275" s="5">
        <f t="shared" si="9"/>
        <v>0</v>
      </c>
      <c r="I275" s="73">
        <f t="shared" si="10"/>
        <v>0</v>
      </c>
    </row>
    <row r="276" spans="2:9" x14ac:dyDescent="0.35">
      <c r="B276" s="202"/>
      <c r="C276" s="5">
        <f t="shared" si="7"/>
        <v>0</v>
      </c>
      <c r="D276" s="73">
        <f t="shared" si="8"/>
        <v>0</v>
      </c>
      <c r="G276" s="199"/>
      <c r="H276" s="5">
        <f t="shared" si="9"/>
        <v>0</v>
      </c>
      <c r="I276" s="73">
        <f t="shared" si="10"/>
        <v>0</v>
      </c>
    </row>
    <row r="277" spans="2:9" x14ac:dyDescent="0.35">
      <c r="B277" s="202"/>
      <c r="C277" s="5">
        <f t="shared" si="7"/>
        <v>0</v>
      </c>
      <c r="D277" s="73">
        <f t="shared" si="8"/>
        <v>0</v>
      </c>
      <c r="G277" s="199"/>
      <c r="H277" s="5">
        <f t="shared" si="9"/>
        <v>0</v>
      </c>
      <c r="I277" s="73">
        <f t="shared" si="10"/>
        <v>0</v>
      </c>
    </row>
    <row r="278" spans="2:9" x14ac:dyDescent="0.35">
      <c r="B278" s="202"/>
      <c r="C278" s="5">
        <f t="shared" si="7"/>
        <v>0</v>
      </c>
      <c r="D278" s="73">
        <f t="shared" si="8"/>
        <v>0</v>
      </c>
      <c r="G278" s="199"/>
      <c r="H278" s="5">
        <f t="shared" si="9"/>
        <v>0</v>
      </c>
      <c r="I278" s="73">
        <f t="shared" si="10"/>
        <v>0</v>
      </c>
    </row>
    <row r="279" spans="2:9" x14ac:dyDescent="0.35">
      <c r="B279" s="202"/>
      <c r="C279" s="5">
        <f t="shared" si="7"/>
        <v>0</v>
      </c>
      <c r="D279" s="73">
        <f t="shared" si="8"/>
        <v>0</v>
      </c>
      <c r="G279" s="199"/>
      <c r="H279" s="5">
        <f t="shared" si="9"/>
        <v>0</v>
      </c>
      <c r="I279" s="73">
        <f t="shared" si="10"/>
        <v>0</v>
      </c>
    </row>
    <row r="280" spans="2:9" x14ac:dyDescent="0.35">
      <c r="B280" s="202"/>
      <c r="C280" s="5">
        <f t="shared" si="7"/>
        <v>0</v>
      </c>
      <c r="D280" s="73">
        <f t="shared" si="8"/>
        <v>0</v>
      </c>
      <c r="G280" s="199"/>
      <c r="H280" s="5">
        <f t="shared" si="9"/>
        <v>0</v>
      </c>
      <c r="I280" s="73">
        <f t="shared" si="10"/>
        <v>0</v>
      </c>
    </row>
    <row r="281" spans="2:9" x14ac:dyDescent="0.35">
      <c r="B281" s="202"/>
      <c r="C281" s="5">
        <f t="shared" si="7"/>
        <v>0</v>
      </c>
      <c r="D281" s="73">
        <f t="shared" si="8"/>
        <v>0</v>
      </c>
      <c r="G281" s="199"/>
      <c r="H281" s="5">
        <f t="shared" si="9"/>
        <v>0</v>
      </c>
      <c r="I281" s="73">
        <f t="shared" si="10"/>
        <v>0</v>
      </c>
    </row>
    <row r="282" spans="2:9" x14ac:dyDescent="0.35">
      <c r="B282" s="202"/>
      <c r="C282" s="5">
        <f t="shared" si="7"/>
        <v>0</v>
      </c>
      <c r="D282" s="73">
        <f t="shared" si="8"/>
        <v>0</v>
      </c>
      <c r="G282" s="199"/>
      <c r="H282" s="5">
        <f t="shared" si="9"/>
        <v>0</v>
      </c>
      <c r="I282" s="73">
        <f t="shared" si="10"/>
        <v>0</v>
      </c>
    </row>
    <row r="283" spans="2:9" x14ac:dyDescent="0.35">
      <c r="B283" s="202"/>
      <c r="C283" s="5">
        <f t="shared" si="7"/>
        <v>0</v>
      </c>
      <c r="D283" s="73">
        <f t="shared" si="8"/>
        <v>0</v>
      </c>
      <c r="G283" s="199"/>
      <c r="H283" s="5">
        <f t="shared" si="9"/>
        <v>0</v>
      </c>
      <c r="I283" s="73">
        <f t="shared" si="10"/>
        <v>0</v>
      </c>
    </row>
    <row r="284" spans="2:9" x14ac:dyDescent="0.35">
      <c r="B284" s="202"/>
      <c r="C284" s="5">
        <f t="shared" si="7"/>
        <v>0</v>
      </c>
      <c r="D284" s="73">
        <f t="shared" si="8"/>
        <v>0</v>
      </c>
      <c r="G284" s="199"/>
      <c r="H284" s="5">
        <f t="shared" si="9"/>
        <v>0</v>
      </c>
      <c r="I284" s="73">
        <f t="shared" si="10"/>
        <v>0</v>
      </c>
    </row>
    <row r="285" spans="2:9" x14ac:dyDescent="0.35">
      <c r="B285" s="202"/>
      <c r="C285" s="5">
        <f t="shared" si="7"/>
        <v>0</v>
      </c>
      <c r="D285" s="73">
        <f t="shared" si="8"/>
        <v>0</v>
      </c>
      <c r="G285" s="199"/>
      <c r="H285" s="5">
        <f t="shared" si="9"/>
        <v>0</v>
      </c>
      <c r="I285" s="73">
        <f t="shared" si="10"/>
        <v>0</v>
      </c>
    </row>
    <row r="286" spans="2:9" x14ac:dyDescent="0.35">
      <c r="B286" s="202"/>
      <c r="C286" s="5">
        <f t="shared" si="7"/>
        <v>0</v>
      </c>
      <c r="D286" s="73">
        <f t="shared" si="8"/>
        <v>0</v>
      </c>
      <c r="G286" s="199"/>
      <c r="H286" s="5">
        <f t="shared" si="9"/>
        <v>0</v>
      </c>
      <c r="I286" s="73">
        <f t="shared" si="10"/>
        <v>0</v>
      </c>
    </row>
    <row r="287" spans="2:9" x14ac:dyDescent="0.35">
      <c r="B287" s="202"/>
      <c r="C287" s="5">
        <f t="shared" si="7"/>
        <v>0</v>
      </c>
      <c r="D287" s="73">
        <f t="shared" si="8"/>
        <v>0</v>
      </c>
      <c r="G287" s="199"/>
      <c r="H287" s="5">
        <f t="shared" si="9"/>
        <v>0</v>
      </c>
      <c r="I287" s="73">
        <f t="shared" si="10"/>
        <v>0</v>
      </c>
    </row>
    <row r="288" spans="2:9" x14ac:dyDescent="0.35">
      <c r="B288" s="202"/>
      <c r="C288" s="5">
        <f t="shared" si="7"/>
        <v>0</v>
      </c>
      <c r="D288" s="73">
        <f t="shared" si="8"/>
        <v>0</v>
      </c>
      <c r="G288" s="199"/>
      <c r="H288" s="5">
        <f t="shared" si="9"/>
        <v>0</v>
      </c>
      <c r="I288" s="73">
        <f t="shared" si="10"/>
        <v>0</v>
      </c>
    </row>
    <row r="289" spans="2:9" x14ac:dyDescent="0.35">
      <c r="B289" s="202"/>
      <c r="C289" s="5">
        <f t="shared" si="7"/>
        <v>0</v>
      </c>
      <c r="D289" s="73">
        <f t="shared" si="8"/>
        <v>0</v>
      </c>
      <c r="G289" s="199"/>
      <c r="H289" s="5">
        <f t="shared" si="9"/>
        <v>0</v>
      </c>
      <c r="I289" s="73">
        <f t="shared" si="10"/>
        <v>0</v>
      </c>
    </row>
    <row r="290" spans="2:9" x14ac:dyDescent="0.35">
      <c r="B290" s="202"/>
      <c r="C290" s="5">
        <f t="shared" si="7"/>
        <v>0</v>
      </c>
      <c r="D290" s="73">
        <f t="shared" si="8"/>
        <v>0</v>
      </c>
      <c r="G290" s="199"/>
      <c r="H290" s="5">
        <f t="shared" si="9"/>
        <v>0</v>
      </c>
      <c r="I290" s="73">
        <f t="shared" si="10"/>
        <v>0</v>
      </c>
    </row>
    <row r="291" spans="2:9" x14ac:dyDescent="0.35">
      <c r="B291" s="202"/>
      <c r="C291" s="5">
        <f t="shared" si="7"/>
        <v>0</v>
      </c>
      <c r="D291" s="73">
        <f t="shared" si="8"/>
        <v>0</v>
      </c>
      <c r="G291" s="199"/>
      <c r="H291" s="5">
        <f t="shared" si="9"/>
        <v>0</v>
      </c>
      <c r="I291" s="73">
        <f t="shared" si="10"/>
        <v>0</v>
      </c>
    </row>
    <row r="292" spans="2:9" x14ac:dyDescent="0.35">
      <c r="B292" s="202"/>
      <c r="C292" s="5">
        <f t="shared" si="7"/>
        <v>0</v>
      </c>
      <c r="D292" s="73">
        <f t="shared" si="8"/>
        <v>0</v>
      </c>
      <c r="G292" s="199"/>
      <c r="H292" s="5">
        <f t="shared" si="9"/>
        <v>0</v>
      </c>
      <c r="I292" s="73">
        <f t="shared" si="10"/>
        <v>0</v>
      </c>
    </row>
    <row r="293" spans="2:9" x14ac:dyDescent="0.35">
      <c r="B293" s="202"/>
      <c r="C293" s="5">
        <f t="shared" ref="C293" si="11">IF(SUM(B293)&gt;100000,100000,0)</f>
        <v>0</v>
      </c>
      <c r="D293" s="73">
        <f t="shared" si="8"/>
        <v>0</v>
      </c>
      <c r="G293" s="199"/>
      <c r="H293" s="5">
        <f t="shared" si="9"/>
        <v>0</v>
      </c>
      <c r="I293" s="73">
        <f t="shared" si="10"/>
        <v>0</v>
      </c>
    </row>
  </sheetData>
  <sheetProtection algorithmName="SHA-512" hashValue="8SuRiADyN4fFQ0Iq+VMpaW91DBr47mi32mcX7RmWJaKTnNCTKJabKHbOnGF+KzoaOw3SEsX/s379VjYKEq1LPg==" saltValue="QSB1hKk9ahcZf/pMDIvP6g==" spinCount="100000" sheet="1" objects="1" scenarios="1" formatCells="0" formatColumns="0" formatRows="0" insertColumns="0" insertRows="0"/>
  <mergeCells count="1">
    <mergeCell ref="A2:D2"/>
  </mergeCells>
  <pageMargins left="0.7" right="0.7" top="0.75" bottom="0.75" header="0.3" footer="0.3"/>
  <pageSetup scale="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Q96"/>
  <sheetViews>
    <sheetView showGridLines="0" view="pageBreakPreview" topLeftCell="A10" zoomScale="80" zoomScaleNormal="80" zoomScaleSheetLayoutView="80" workbookViewId="0">
      <selection activeCell="G19" sqref="G19:H19"/>
    </sheetView>
  </sheetViews>
  <sheetFormatPr defaultRowHeight="14.5" x14ac:dyDescent="0.35"/>
  <cols>
    <col min="1" max="1" width="8.81640625" customWidth="1"/>
    <col min="5" max="5" width="24.1796875" customWidth="1"/>
    <col min="6" max="6" width="16.453125" customWidth="1"/>
    <col min="7" max="7" width="18.54296875" customWidth="1"/>
    <col min="8" max="8" width="23.453125" customWidth="1"/>
    <col min="9" max="9" width="0.54296875" style="46" customWidth="1"/>
    <col min="10" max="10" width="37.1796875" style="11" customWidth="1"/>
    <col min="11" max="11" width="8.7265625" hidden="1" customWidth="1"/>
    <col min="12" max="12" width="61.453125" style="185" customWidth="1"/>
    <col min="13" max="14" width="8.7265625" style="21"/>
  </cols>
  <sheetData>
    <row r="1" spans="1:17" ht="44.25" customHeight="1" thickBot="1" x14ac:dyDescent="0.7">
      <c r="A1" s="272" t="s">
        <v>2</v>
      </c>
      <c r="B1" s="273"/>
      <c r="C1" s="273"/>
      <c r="D1" s="273"/>
      <c r="E1" s="273"/>
      <c r="F1" s="273"/>
      <c r="G1" s="273"/>
      <c r="H1" s="274"/>
      <c r="I1" s="45"/>
      <c r="J1" s="41" t="s">
        <v>33</v>
      </c>
      <c r="K1" t="s">
        <v>97</v>
      </c>
      <c r="L1" s="180"/>
    </row>
    <row r="2" spans="1:17" ht="6.75" customHeight="1" x14ac:dyDescent="0.35">
      <c r="A2" s="13"/>
      <c r="B2" s="196"/>
      <c r="C2" s="196"/>
      <c r="D2" s="196"/>
      <c r="E2" s="196"/>
      <c r="F2" s="196"/>
      <c r="G2" s="196"/>
      <c r="H2" s="196"/>
      <c r="J2" s="2"/>
      <c r="K2" t="s">
        <v>94</v>
      </c>
      <c r="L2" s="181"/>
    </row>
    <row r="3" spans="1:17" ht="36.75" customHeight="1" thickBot="1" x14ac:dyDescent="0.55000000000000004">
      <c r="A3" s="195" t="s">
        <v>70</v>
      </c>
      <c r="B3" s="196"/>
      <c r="C3" s="284"/>
      <c r="D3" s="284"/>
      <c r="E3" s="284"/>
      <c r="F3" s="284"/>
      <c r="G3" s="149" t="s">
        <v>112</v>
      </c>
      <c r="H3" s="198"/>
      <c r="J3" s="150"/>
      <c r="L3" s="181"/>
    </row>
    <row r="4" spans="1:17" ht="36.75" customHeight="1" thickTop="1" thickBot="1" x14ac:dyDescent="0.55000000000000004">
      <c r="A4" s="288" t="s">
        <v>131</v>
      </c>
      <c r="B4" s="288"/>
      <c r="C4" s="288"/>
      <c r="D4" s="288"/>
      <c r="E4" s="288"/>
      <c r="F4" s="288"/>
      <c r="G4" s="288"/>
      <c r="H4" s="193"/>
      <c r="J4" s="150"/>
      <c r="L4" s="181"/>
    </row>
    <row r="5" spans="1:17" ht="36.75" customHeight="1" thickTop="1" x14ac:dyDescent="0.35">
      <c r="A5" s="285" t="s">
        <v>114</v>
      </c>
      <c r="B5" s="285"/>
      <c r="C5" s="285"/>
      <c r="D5" s="285"/>
      <c r="E5" s="285"/>
      <c r="F5" s="285"/>
      <c r="G5" s="285"/>
      <c r="H5" s="193"/>
      <c r="J5" s="2"/>
      <c r="L5" s="181"/>
    </row>
    <row r="6" spans="1:17" ht="35.15" customHeight="1" x14ac:dyDescent="0.5">
      <c r="A6" s="286" t="str">
        <f>IF(AND(H5="Yes",H4="No"), "YOU DO NOT NEED TO COMPLETE THIS FORM","Complete this form &amp; the Long Form &gt; $100K Wages Tab")</f>
        <v>Complete this form &amp; the Long Form &gt; $100K Wages Tab</v>
      </c>
      <c r="B6" s="286"/>
      <c r="C6" s="286"/>
      <c r="D6" s="286"/>
      <c r="E6" s="286"/>
      <c r="F6" s="286"/>
      <c r="G6" s="286"/>
      <c r="H6" s="287"/>
      <c r="J6" s="2"/>
      <c r="L6" s="181"/>
    </row>
    <row r="7" spans="1:17" ht="46.5" customHeight="1" x14ac:dyDescent="0.55000000000000004">
      <c r="A7" s="275" t="s">
        <v>32</v>
      </c>
      <c r="B7" s="276"/>
      <c r="C7" s="276"/>
      <c r="D7" s="276"/>
      <c r="E7" s="276"/>
      <c r="F7" s="276"/>
      <c r="G7" s="276"/>
      <c r="H7" s="276"/>
      <c r="J7" s="69"/>
      <c r="L7" s="181"/>
    </row>
    <row r="8" spans="1:17" ht="21.75" customHeight="1" x14ac:dyDescent="0.45">
      <c r="A8" s="277" t="s">
        <v>37</v>
      </c>
      <c r="B8" s="277"/>
      <c r="C8" s="277"/>
      <c r="D8" s="277"/>
      <c r="E8" s="277"/>
      <c r="F8" s="277"/>
      <c r="G8" s="277"/>
      <c r="H8" s="277"/>
      <c r="I8" s="47"/>
      <c r="J8" s="278"/>
      <c r="K8" s="279"/>
      <c r="L8" s="279"/>
      <c r="M8" s="279"/>
      <c r="N8" s="279"/>
      <c r="O8" s="279"/>
      <c r="P8" s="279"/>
      <c r="Q8" s="280"/>
    </row>
    <row r="9" spans="1:17" ht="8.25" customHeight="1" x14ac:dyDescent="0.35">
      <c r="A9" s="281"/>
      <c r="B9" s="282"/>
      <c r="C9" s="282"/>
      <c r="D9" s="282"/>
      <c r="E9" s="282"/>
      <c r="F9" s="282"/>
      <c r="G9" s="282"/>
      <c r="H9" s="283"/>
      <c r="J9" s="2"/>
      <c r="L9" s="181"/>
    </row>
    <row r="10" spans="1:17" ht="24" customHeight="1" x14ac:dyDescent="0.45">
      <c r="A10" s="253" t="s">
        <v>38</v>
      </c>
      <c r="B10" s="253"/>
      <c r="C10" s="253"/>
      <c r="D10" s="253"/>
      <c r="E10" s="253"/>
      <c r="F10" s="253"/>
      <c r="G10" s="253"/>
      <c r="H10" s="253"/>
      <c r="I10" s="48"/>
      <c r="J10" s="27"/>
      <c r="L10" s="181"/>
    </row>
    <row r="11" spans="1:17" ht="14.5" customHeight="1" x14ac:dyDescent="0.35">
      <c r="A11" s="254" t="s">
        <v>18</v>
      </c>
      <c r="B11" s="255"/>
      <c r="C11" s="255"/>
      <c r="D11" s="255"/>
      <c r="E11" s="255"/>
      <c r="F11" s="256"/>
      <c r="G11" s="257"/>
      <c r="H11" s="257"/>
      <c r="J11" s="258" t="s">
        <v>146</v>
      </c>
      <c r="L11" s="182"/>
    </row>
    <row r="12" spans="1:17" ht="15" customHeight="1" x14ac:dyDescent="0.35">
      <c r="A12" s="260" t="s">
        <v>6</v>
      </c>
      <c r="B12" s="261"/>
      <c r="C12" s="261"/>
      <c r="D12" s="261"/>
      <c r="E12" s="261"/>
      <c r="F12" s="262"/>
      <c r="G12" s="263"/>
      <c r="H12" s="263"/>
      <c r="J12" s="259"/>
      <c r="L12" s="182"/>
    </row>
    <row r="13" spans="1:17" ht="15" customHeight="1" x14ac:dyDescent="0.35">
      <c r="A13" s="260" t="s">
        <v>12</v>
      </c>
      <c r="B13" s="261"/>
      <c r="C13" s="261"/>
      <c r="D13" s="261"/>
      <c r="E13" s="261"/>
      <c r="F13" s="262"/>
      <c r="G13" s="263"/>
      <c r="H13" s="263"/>
      <c r="J13" s="259"/>
      <c r="L13" s="182"/>
    </row>
    <row r="14" spans="1:17" x14ac:dyDescent="0.35">
      <c r="A14" s="264" t="s">
        <v>31</v>
      </c>
      <c r="B14" s="265"/>
      <c r="C14" s="265"/>
      <c r="D14" s="265"/>
      <c r="E14" s="265"/>
      <c r="F14" s="266"/>
      <c r="G14" s="263"/>
      <c r="H14" s="263"/>
      <c r="J14" s="259"/>
      <c r="L14" s="182"/>
    </row>
    <row r="15" spans="1:17" ht="49.5" customHeight="1" x14ac:dyDescent="0.35">
      <c r="A15" s="260" t="s">
        <v>152</v>
      </c>
      <c r="B15" s="261"/>
      <c r="C15" s="261"/>
      <c r="D15" s="261"/>
      <c r="E15" s="261"/>
      <c r="F15" s="262"/>
      <c r="G15" s="263"/>
      <c r="H15" s="263"/>
      <c r="J15" s="2" t="s">
        <v>148</v>
      </c>
      <c r="L15" s="182"/>
    </row>
    <row r="16" spans="1:17" ht="15" customHeight="1" x14ac:dyDescent="0.35">
      <c r="A16" s="267" t="s">
        <v>21</v>
      </c>
      <c r="B16" s="268"/>
      <c r="C16" s="268"/>
      <c r="D16" s="268"/>
      <c r="E16" s="268"/>
      <c r="F16" s="268"/>
      <c r="G16" s="28"/>
      <c r="H16" s="28">
        <f>SUM(G11:H15)</f>
        <v>0</v>
      </c>
      <c r="J16" s="2"/>
      <c r="L16" s="183"/>
    </row>
    <row r="17" spans="1:14" ht="49.5" customHeight="1" x14ac:dyDescent="0.35">
      <c r="A17" s="269" t="s">
        <v>24</v>
      </c>
      <c r="B17" s="270"/>
      <c r="C17" s="270"/>
      <c r="D17" s="270"/>
      <c r="E17" s="270"/>
      <c r="F17" s="270"/>
      <c r="G17" s="270"/>
      <c r="H17" s="271"/>
      <c r="I17" s="48"/>
      <c r="J17" s="29"/>
      <c r="L17" s="181"/>
    </row>
    <row r="18" spans="1:14" ht="30.75" customHeight="1" x14ac:dyDescent="0.35">
      <c r="A18" s="298" t="s">
        <v>147</v>
      </c>
      <c r="B18" s="299"/>
      <c r="C18" s="299"/>
      <c r="D18" s="299"/>
      <c r="E18" s="299"/>
      <c r="F18" s="299"/>
      <c r="G18" s="299"/>
      <c r="H18" s="300"/>
      <c r="J18" s="291" t="s">
        <v>146</v>
      </c>
      <c r="L18" s="181"/>
    </row>
    <row r="19" spans="1:14" ht="33" customHeight="1" x14ac:dyDescent="0.35">
      <c r="A19" s="260" t="s">
        <v>18</v>
      </c>
      <c r="B19" s="261"/>
      <c r="C19" s="261"/>
      <c r="D19" s="261"/>
      <c r="E19" s="261"/>
      <c r="F19" s="262"/>
      <c r="G19" s="289">
        <f>'Seasonal &gt;$100K wages'!B5</f>
        <v>0</v>
      </c>
      <c r="H19" s="290"/>
      <c r="J19" s="292"/>
      <c r="L19" s="182"/>
    </row>
    <row r="20" spans="1:14" ht="55.5" customHeight="1" x14ac:dyDescent="0.35">
      <c r="A20" s="260" t="s">
        <v>150</v>
      </c>
      <c r="B20" s="261"/>
      <c r="C20" s="261"/>
      <c r="D20" s="261"/>
      <c r="E20" s="261"/>
      <c r="F20" s="262"/>
      <c r="G20" s="306">
        <f>'Seasonal &gt;$100K wages'!G5</f>
        <v>0</v>
      </c>
      <c r="H20" s="307"/>
      <c r="J20" s="2" t="s">
        <v>149</v>
      </c>
      <c r="L20" s="181"/>
    </row>
    <row r="21" spans="1:14" ht="15" customHeight="1" x14ac:dyDescent="0.35">
      <c r="A21" s="293" t="s">
        <v>21</v>
      </c>
      <c r="B21" s="294"/>
      <c r="C21" s="294"/>
      <c r="D21" s="294"/>
      <c r="E21" s="294"/>
      <c r="F21" s="295"/>
      <c r="G21" s="197"/>
      <c r="H21" s="26">
        <f>SUM(G19:H20)</f>
        <v>0</v>
      </c>
      <c r="J21" s="2"/>
      <c r="L21" s="181"/>
    </row>
    <row r="22" spans="1:14" x14ac:dyDescent="0.35">
      <c r="A22" s="293" t="s">
        <v>74</v>
      </c>
      <c r="B22" s="294"/>
      <c r="C22" s="294"/>
      <c r="D22" s="294"/>
      <c r="E22" s="294"/>
      <c r="F22" s="295"/>
      <c r="G22" s="308">
        <f>'Seasonal &gt;$100K wages'!D5</f>
        <v>0</v>
      </c>
      <c r="H22" s="309"/>
      <c r="J22" s="2"/>
      <c r="L22" s="181"/>
    </row>
    <row r="23" spans="1:14" x14ac:dyDescent="0.35">
      <c r="A23" s="293" t="s">
        <v>75</v>
      </c>
      <c r="B23" s="294"/>
      <c r="C23" s="294"/>
      <c r="D23" s="294"/>
      <c r="E23" s="294"/>
      <c r="F23" s="295"/>
      <c r="G23" s="21"/>
      <c r="H23" s="179">
        <f>'Seasonal &gt;$100K wages'!I5</f>
        <v>0</v>
      </c>
      <c r="J23" s="2"/>
      <c r="L23" s="181"/>
    </row>
    <row r="24" spans="1:14" ht="15" customHeight="1" x14ac:dyDescent="0.35">
      <c r="A24" s="293" t="s">
        <v>29</v>
      </c>
      <c r="B24" s="294"/>
      <c r="C24" s="294"/>
      <c r="D24" s="294"/>
      <c r="E24" s="294"/>
      <c r="F24" s="295"/>
      <c r="G24" s="296">
        <f>H21-G22-H23</f>
        <v>0</v>
      </c>
      <c r="H24" s="297"/>
      <c r="J24" s="2"/>
      <c r="L24" s="181"/>
    </row>
    <row r="25" spans="1:14" ht="15.75" customHeight="1" x14ac:dyDescent="0.35">
      <c r="A25" s="301" t="s">
        <v>22</v>
      </c>
      <c r="B25" s="302"/>
      <c r="C25" s="302"/>
      <c r="D25" s="302"/>
      <c r="E25" s="302"/>
      <c r="F25" s="302"/>
      <c r="G25" s="62"/>
      <c r="H25" s="22">
        <f>H16-G22-H23</f>
        <v>0</v>
      </c>
      <c r="J25" s="2"/>
      <c r="L25" s="181"/>
    </row>
    <row r="26" spans="1:14" ht="15.75" customHeight="1" x14ac:dyDescent="0.45">
      <c r="A26" s="303" t="s">
        <v>28</v>
      </c>
      <c r="B26" s="304"/>
      <c r="C26" s="304"/>
      <c r="D26" s="304"/>
      <c r="E26" s="304"/>
      <c r="F26" s="304"/>
      <c r="G26" s="305"/>
      <c r="H26" s="40">
        <f>+H25</f>
        <v>0</v>
      </c>
      <c r="J26" s="34"/>
      <c r="L26" s="181"/>
    </row>
    <row r="27" spans="1:14" s="4" customFormat="1" ht="9.75" customHeight="1" x14ac:dyDescent="0.35">
      <c r="A27" s="12"/>
      <c r="B27" s="12"/>
      <c r="C27" s="12"/>
      <c r="D27" s="12"/>
      <c r="E27" s="12"/>
      <c r="F27" s="12"/>
      <c r="G27" s="12"/>
      <c r="H27" s="12"/>
      <c r="I27" s="46"/>
      <c r="J27" s="112"/>
      <c r="L27" s="181"/>
      <c r="M27" s="21"/>
      <c r="N27" s="184"/>
    </row>
    <row r="28" spans="1:14" ht="18.5" x14ac:dyDescent="0.45">
      <c r="A28" s="317" t="s">
        <v>137</v>
      </c>
      <c r="B28" s="317"/>
      <c r="C28" s="317"/>
      <c r="D28" s="317"/>
      <c r="E28" s="317"/>
      <c r="F28" s="317"/>
      <c r="G28" s="317"/>
      <c r="H28" s="317"/>
      <c r="I28" s="48"/>
      <c r="J28" s="27" t="s">
        <v>139</v>
      </c>
      <c r="L28" s="181"/>
    </row>
    <row r="29" spans="1:14" ht="27.75" customHeight="1" x14ac:dyDescent="0.35">
      <c r="A29" s="318"/>
      <c r="B29" s="319"/>
      <c r="C29" s="319"/>
      <c r="D29" s="319"/>
      <c r="E29" s="319"/>
      <c r="F29" s="320"/>
      <c r="G29" s="321"/>
      <c r="H29" s="321"/>
      <c r="I29" s="49"/>
      <c r="J29" s="109" t="s">
        <v>139</v>
      </c>
      <c r="K29" s="1"/>
      <c r="L29" s="181"/>
    </row>
    <row r="30" spans="1:14" ht="19.5" customHeight="1" x14ac:dyDescent="0.45">
      <c r="A30" s="317" t="s">
        <v>67</v>
      </c>
      <c r="B30" s="317"/>
      <c r="C30" s="317"/>
      <c r="D30" s="317"/>
      <c r="E30" s="317"/>
      <c r="F30" s="317"/>
      <c r="G30" s="317"/>
      <c r="H30" s="317"/>
      <c r="I30" s="47"/>
      <c r="J30" s="50"/>
    </row>
    <row r="31" spans="1:14" ht="44.25" customHeight="1" x14ac:dyDescent="0.35">
      <c r="A31" s="312" t="s">
        <v>27</v>
      </c>
      <c r="B31" s="313"/>
      <c r="C31" s="313"/>
      <c r="D31" s="313"/>
      <c r="E31" s="313"/>
      <c r="F31" s="314"/>
      <c r="G31" s="315"/>
      <c r="H31" s="316"/>
      <c r="I31" s="47"/>
      <c r="J31" s="44" t="s">
        <v>5</v>
      </c>
      <c r="L31" s="181"/>
    </row>
    <row r="32" spans="1:14" x14ac:dyDescent="0.35">
      <c r="A32" s="325"/>
      <c r="B32" s="325"/>
      <c r="C32" s="325"/>
      <c r="D32" s="325"/>
      <c r="E32" s="325"/>
      <c r="F32" s="325"/>
      <c r="G32" s="325"/>
      <c r="H32" s="325"/>
    </row>
    <row r="33" spans="1:12" ht="17.25" customHeight="1" x14ac:dyDescent="0.45">
      <c r="A33" s="317" t="s">
        <v>23</v>
      </c>
      <c r="B33" s="317"/>
      <c r="C33" s="317"/>
      <c r="D33" s="317"/>
      <c r="E33" s="317"/>
      <c r="F33" s="317"/>
      <c r="G33" s="317"/>
      <c r="H33" s="317"/>
    </row>
    <row r="34" spans="1:12" ht="29.25" customHeight="1" x14ac:dyDescent="0.35">
      <c r="A34" s="312" t="s">
        <v>4</v>
      </c>
      <c r="B34" s="313"/>
      <c r="C34" s="313"/>
      <c r="D34" s="313"/>
      <c r="E34" s="313"/>
      <c r="F34" s="313"/>
      <c r="G34" s="313"/>
      <c r="H34" s="314"/>
      <c r="I34" s="47"/>
      <c r="J34" s="310" t="s">
        <v>20</v>
      </c>
      <c r="L34" s="252"/>
    </row>
    <row r="35" spans="1:12" ht="33" customHeight="1" x14ac:dyDescent="0.35">
      <c r="A35" s="312" t="s">
        <v>0</v>
      </c>
      <c r="B35" s="313"/>
      <c r="C35" s="313"/>
      <c r="D35" s="313"/>
      <c r="E35" s="313"/>
      <c r="F35" s="314"/>
      <c r="G35" s="315"/>
      <c r="H35" s="316"/>
      <c r="I35" s="47"/>
      <c r="J35" s="311"/>
      <c r="L35" s="252"/>
    </row>
    <row r="36" spans="1:12" ht="15" thickBot="1" x14ac:dyDescent="0.4">
      <c r="A36" s="322"/>
      <c r="B36" s="322"/>
      <c r="C36" s="322"/>
      <c r="D36" s="322"/>
      <c r="E36" s="322"/>
      <c r="F36" s="322"/>
      <c r="G36" s="322"/>
      <c r="H36" s="322"/>
    </row>
    <row r="37" spans="1:12" ht="19.5" customHeight="1" thickBot="1" x14ac:dyDescent="0.65">
      <c r="A37" s="323" t="s">
        <v>3</v>
      </c>
      <c r="B37" s="324"/>
      <c r="C37" s="324"/>
      <c r="D37" s="324"/>
      <c r="E37" s="324"/>
      <c r="F37" s="324"/>
      <c r="G37" s="324"/>
      <c r="H37" s="324"/>
      <c r="I37" s="107"/>
      <c r="J37" s="59"/>
    </row>
    <row r="38" spans="1:12" ht="3.75" customHeight="1" x14ac:dyDescent="0.6">
      <c r="A38" s="123"/>
      <c r="B38" s="123"/>
      <c r="C38" s="123"/>
      <c r="D38" s="123"/>
      <c r="E38" s="123"/>
      <c r="F38" s="123"/>
      <c r="G38" s="123"/>
      <c r="H38" s="123"/>
      <c r="I38" s="53"/>
      <c r="J38" s="108"/>
    </row>
    <row r="39" spans="1:12" ht="19.5" customHeight="1" x14ac:dyDescent="0.6">
      <c r="A39" s="123" t="s">
        <v>71</v>
      </c>
      <c r="B39" s="123"/>
      <c r="C39" s="123"/>
      <c r="D39" s="123"/>
      <c r="E39" s="123"/>
      <c r="F39" s="123"/>
      <c r="G39" s="123"/>
      <c r="H39" s="124">
        <f>+(H26-G31-G35)/3</f>
        <v>0</v>
      </c>
      <c r="I39" s="53"/>
      <c r="J39" s="108"/>
    </row>
    <row r="40" spans="1:12" ht="8.25" customHeight="1" x14ac:dyDescent="0.6">
      <c r="A40" s="123"/>
      <c r="B40" s="123"/>
      <c r="C40" s="123"/>
      <c r="D40" s="123"/>
      <c r="E40" s="123"/>
      <c r="F40" s="123"/>
      <c r="G40" s="123"/>
      <c r="H40" s="124"/>
      <c r="I40" s="53"/>
      <c r="J40" s="108"/>
    </row>
    <row r="41" spans="1:12" ht="21" x14ac:dyDescent="0.5">
      <c r="A41" s="54" t="s">
        <v>34</v>
      </c>
      <c r="B41" s="55"/>
      <c r="C41" s="55"/>
      <c r="D41" s="55"/>
      <c r="E41" s="55"/>
      <c r="F41" s="55"/>
      <c r="G41" s="55"/>
      <c r="H41" s="56" t="str">
        <f>IF(H4="Yes","$10,000,000","$2,000,000")</f>
        <v>$2,000,000</v>
      </c>
      <c r="I41" s="53"/>
      <c r="J41" s="52"/>
    </row>
    <row r="42" spans="1:12" ht="21" x14ac:dyDescent="0.5">
      <c r="A42" s="57" t="s">
        <v>35</v>
      </c>
      <c r="B42" s="55"/>
      <c r="C42" s="55"/>
      <c r="D42" s="55"/>
      <c r="E42" s="55"/>
      <c r="F42" s="55"/>
      <c r="G42" s="55"/>
      <c r="H42" s="60">
        <f>IF(AND(H3=72, H4="No"), (H26-G31-G35)/3*3.5, (H26-G31-G35)/3*2.5)</f>
        <v>0</v>
      </c>
      <c r="I42" s="53"/>
      <c r="J42" s="52"/>
    </row>
    <row r="43" spans="1:12" ht="23.5" x14ac:dyDescent="0.55000000000000004">
      <c r="A43" s="61" t="s">
        <v>36</v>
      </c>
      <c r="B43" s="55"/>
      <c r="C43" s="55"/>
      <c r="D43" s="55"/>
      <c r="E43" s="55"/>
      <c r="F43" s="55"/>
      <c r="G43" s="55"/>
      <c r="H43" s="58">
        <f>IF(H42&gt;H41,H41,H42)</f>
        <v>0</v>
      </c>
      <c r="I43" s="53"/>
      <c r="J43" s="52"/>
    </row>
    <row r="44" spans="1:12" x14ac:dyDescent="0.35">
      <c r="A44" s="21"/>
      <c r="B44" s="21"/>
      <c r="C44" s="21"/>
      <c r="D44" s="21"/>
      <c r="E44" s="21"/>
      <c r="F44" s="21"/>
      <c r="G44" s="21"/>
      <c r="H44" s="21"/>
      <c r="I44" s="186"/>
      <c r="J44" s="187"/>
    </row>
    <row r="45" spans="1:12" x14ac:dyDescent="0.35">
      <c r="A45" s="21"/>
      <c r="B45" s="21"/>
      <c r="C45" s="21"/>
      <c r="D45" s="21"/>
      <c r="E45" s="21"/>
      <c r="F45" s="21"/>
      <c r="G45" s="21"/>
      <c r="H45" s="21"/>
      <c r="I45" s="186"/>
      <c r="J45" s="187"/>
    </row>
    <row r="46" spans="1:12" x14ac:dyDescent="0.35">
      <c r="A46" s="21"/>
      <c r="B46" s="21"/>
      <c r="C46" s="21"/>
      <c r="D46" s="21"/>
      <c r="E46" s="21"/>
      <c r="F46" s="21"/>
      <c r="G46" s="21"/>
      <c r="H46" s="21"/>
      <c r="I46" s="186"/>
      <c r="J46" s="187"/>
    </row>
    <row r="47" spans="1:12" x14ac:dyDescent="0.35">
      <c r="A47" s="21"/>
      <c r="B47" s="21"/>
      <c r="C47" s="21"/>
      <c r="D47" s="21"/>
      <c r="E47" s="21"/>
      <c r="F47" s="21"/>
      <c r="G47" s="21"/>
      <c r="H47" s="21"/>
      <c r="I47" s="186"/>
      <c r="J47" s="187"/>
    </row>
    <row r="48" spans="1:12" x14ac:dyDescent="0.35">
      <c r="A48" s="21"/>
      <c r="B48" s="21"/>
      <c r="C48" s="21"/>
      <c r="D48" s="21"/>
      <c r="E48" s="21"/>
      <c r="F48" s="21"/>
      <c r="G48" s="21"/>
      <c r="H48" s="21"/>
      <c r="I48" s="186"/>
      <c r="J48" s="187"/>
    </row>
    <row r="49" spans="1:10" x14ac:dyDescent="0.35">
      <c r="A49" s="21"/>
      <c r="B49" s="21"/>
      <c r="C49" s="21"/>
      <c r="D49" s="21"/>
      <c r="E49" s="21"/>
      <c r="F49" s="21"/>
      <c r="G49" s="21"/>
      <c r="H49" s="21"/>
      <c r="I49" s="186"/>
      <c r="J49" s="187"/>
    </row>
    <row r="50" spans="1:10" x14ac:dyDescent="0.35">
      <c r="A50" s="21"/>
      <c r="B50" s="21"/>
      <c r="C50" s="21"/>
      <c r="D50" s="21"/>
      <c r="E50" s="21"/>
      <c r="F50" s="21"/>
      <c r="G50" s="21"/>
      <c r="H50" s="21"/>
      <c r="I50" s="186"/>
      <c r="J50" s="187"/>
    </row>
    <row r="51" spans="1:10" x14ac:dyDescent="0.35">
      <c r="A51" s="21"/>
      <c r="B51" s="21"/>
      <c r="C51" s="21"/>
      <c r="D51" s="21"/>
      <c r="E51" s="21"/>
      <c r="F51" s="21"/>
      <c r="G51" s="21"/>
      <c r="H51" s="21"/>
      <c r="I51" s="186"/>
      <c r="J51" s="187"/>
    </row>
    <row r="52" spans="1:10" x14ac:dyDescent="0.35">
      <c r="A52" s="21"/>
      <c r="B52" s="21"/>
      <c r="C52" s="21"/>
      <c r="D52" s="21"/>
      <c r="E52" s="21"/>
      <c r="F52" s="21"/>
      <c r="G52" s="21"/>
      <c r="H52" s="21"/>
      <c r="I52" s="186"/>
      <c r="J52" s="187"/>
    </row>
    <row r="53" spans="1:10" x14ac:dyDescent="0.35">
      <c r="A53" s="21"/>
      <c r="B53" s="21"/>
      <c r="C53" s="21"/>
      <c r="D53" s="21"/>
      <c r="E53" s="21"/>
      <c r="F53" s="21"/>
      <c r="G53" s="21"/>
      <c r="H53" s="21"/>
      <c r="I53" s="186"/>
      <c r="J53" s="187"/>
    </row>
    <row r="54" spans="1:10" x14ac:dyDescent="0.35">
      <c r="A54" s="21"/>
      <c r="B54" s="21"/>
      <c r="C54" s="21"/>
      <c r="D54" s="21"/>
      <c r="E54" s="21"/>
      <c r="F54" s="21"/>
      <c r="G54" s="21"/>
      <c r="H54" s="21"/>
      <c r="I54" s="186"/>
      <c r="J54" s="187"/>
    </row>
    <row r="55" spans="1:10" x14ac:dyDescent="0.35">
      <c r="A55" s="21"/>
      <c r="B55" s="21"/>
      <c r="C55" s="21"/>
      <c r="D55" s="21"/>
      <c r="E55" s="21"/>
      <c r="F55" s="21"/>
      <c r="G55" s="21"/>
      <c r="H55" s="21"/>
      <c r="I55" s="186"/>
      <c r="J55" s="187"/>
    </row>
    <row r="56" spans="1:10" x14ac:dyDescent="0.35">
      <c r="A56" s="21"/>
      <c r="B56" s="21"/>
      <c r="C56" s="21"/>
      <c r="D56" s="21"/>
      <c r="E56" s="21"/>
      <c r="F56" s="21"/>
      <c r="G56" s="21"/>
      <c r="H56" s="21"/>
      <c r="I56" s="186"/>
      <c r="J56" s="187"/>
    </row>
    <row r="57" spans="1:10" x14ac:dyDescent="0.35">
      <c r="A57" s="21"/>
      <c r="B57" s="21"/>
      <c r="C57" s="21"/>
      <c r="D57" s="21"/>
      <c r="E57" s="21"/>
      <c r="F57" s="21"/>
      <c r="G57" s="21"/>
      <c r="H57" s="21"/>
      <c r="I57" s="186"/>
      <c r="J57" s="187"/>
    </row>
    <row r="58" spans="1:10" x14ac:dyDescent="0.35">
      <c r="A58" s="21"/>
      <c r="B58" s="21"/>
      <c r="C58" s="21"/>
      <c r="D58" s="21"/>
      <c r="E58" s="21"/>
      <c r="F58" s="21"/>
      <c r="G58" s="21"/>
      <c r="H58" s="21"/>
      <c r="I58" s="186"/>
      <c r="J58" s="187"/>
    </row>
    <row r="59" spans="1:10" x14ac:dyDescent="0.35">
      <c r="A59" s="21"/>
      <c r="B59" s="21"/>
      <c r="C59" s="21"/>
      <c r="D59" s="21"/>
      <c r="E59" s="21"/>
      <c r="F59" s="21"/>
      <c r="G59" s="21"/>
      <c r="H59" s="21"/>
      <c r="I59" s="186"/>
      <c r="J59" s="187"/>
    </row>
    <row r="60" spans="1:10" x14ac:dyDescent="0.35">
      <c r="A60" s="21"/>
      <c r="B60" s="21"/>
      <c r="C60" s="21"/>
      <c r="D60" s="21"/>
      <c r="E60" s="21"/>
      <c r="F60" s="21"/>
      <c r="G60" s="21"/>
      <c r="H60" s="21"/>
      <c r="I60" s="186"/>
      <c r="J60" s="187"/>
    </row>
    <row r="61" spans="1:10" x14ac:dyDescent="0.35">
      <c r="A61" s="21"/>
      <c r="B61" s="21"/>
      <c r="C61" s="21"/>
      <c r="D61" s="21"/>
      <c r="E61" s="21"/>
      <c r="F61" s="21"/>
      <c r="G61" s="21"/>
      <c r="H61" s="21"/>
      <c r="I61" s="186"/>
      <c r="J61" s="187"/>
    </row>
    <row r="62" spans="1:10" x14ac:dyDescent="0.35">
      <c r="A62" s="21"/>
      <c r="B62" s="21"/>
      <c r="C62" s="21"/>
      <c r="D62" s="21"/>
      <c r="E62" s="21"/>
      <c r="F62" s="21"/>
      <c r="G62" s="21"/>
      <c r="H62" s="21"/>
      <c r="I62" s="186"/>
      <c r="J62" s="187"/>
    </row>
    <row r="63" spans="1:10" x14ac:dyDescent="0.35">
      <c r="A63" s="21"/>
      <c r="B63" s="21"/>
      <c r="C63" s="21"/>
      <c r="D63" s="21"/>
      <c r="E63" s="21"/>
      <c r="F63" s="21"/>
      <c r="G63" s="21"/>
      <c r="H63" s="21"/>
      <c r="I63" s="186"/>
      <c r="J63" s="187"/>
    </row>
    <row r="64" spans="1:10" x14ac:dyDescent="0.35">
      <c r="A64" s="21"/>
      <c r="B64" s="21"/>
      <c r="C64" s="21"/>
      <c r="D64" s="21"/>
      <c r="E64" s="21"/>
      <c r="F64" s="21"/>
      <c r="G64" s="21"/>
      <c r="H64" s="21"/>
      <c r="I64" s="186"/>
      <c r="J64" s="187"/>
    </row>
    <row r="65" spans="1:10" x14ac:dyDescent="0.35">
      <c r="A65" s="21"/>
      <c r="B65" s="21"/>
      <c r="C65" s="21"/>
      <c r="D65" s="21"/>
      <c r="E65" s="21"/>
      <c r="F65" s="21"/>
      <c r="G65" s="21"/>
      <c r="H65" s="21"/>
      <c r="I65" s="186"/>
      <c r="J65" s="187"/>
    </row>
    <row r="66" spans="1:10" x14ac:dyDescent="0.35">
      <c r="A66" s="21"/>
      <c r="B66" s="21"/>
      <c r="C66" s="21"/>
      <c r="D66" s="21"/>
      <c r="E66" s="21"/>
      <c r="F66" s="21"/>
      <c r="G66" s="21"/>
      <c r="H66" s="21"/>
      <c r="I66" s="186"/>
      <c r="J66" s="187"/>
    </row>
    <row r="67" spans="1:10" x14ac:dyDescent="0.35">
      <c r="A67" s="21"/>
      <c r="B67" s="21"/>
      <c r="C67" s="21"/>
      <c r="D67" s="21"/>
      <c r="E67" s="21"/>
      <c r="F67" s="21"/>
      <c r="G67" s="21"/>
      <c r="H67" s="21"/>
      <c r="I67" s="186"/>
      <c r="J67" s="187"/>
    </row>
    <row r="68" spans="1:10" x14ac:dyDescent="0.35">
      <c r="A68" s="21"/>
      <c r="B68" s="21"/>
      <c r="C68" s="21"/>
      <c r="D68" s="21"/>
      <c r="E68" s="21"/>
      <c r="F68" s="21"/>
      <c r="G68" s="21"/>
      <c r="H68" s="21"/>
      <c r="I68" s="186"/>
      <c r="J68" s="187"/>
    </row>
    <row r="69" spans="1:10" x14ac:dyDescent="0.35">
      <c r="A69" s="21"/>
      <c r="B69" s="21"/>
      <c r="C69" s="21"/>
      <c r="D69" s="21"/>
      <c r="E69" s="21"/>
      <c r="F69" s="21"/>
      <c r="G69" s="21"/>
      <c r="H69" s="21"/>
      <c r="I69" s="186"/>
      <c r="J69" s="187"/>
    </row>
    <row r="70" spans="1:10" x14ac:dyDescent="0.35">
      <c r="A70" s="21"/>
      <c r="B70" s="21"/>
      <c r="C70" s="21"/>
      <c r="D70" s="21"/>
      <c r="E70" s="21"/>
      <c r="F70" s="21"/>
      <c r="G70" s="21"/>
      <c r="H70" s="21"/>
      <c r="I70" s="186"/>
      <c r="J70" s="187"/>
    </row>
    <row r="71" spans="1:10" x14ac:dyDescent="0.35">
      <c r="A71" s="21"/>
      <c r="B71" s="21"/>
      <c r="C71" s="21"/>
      <c r="D71" s="21"/>
      <c r="E71" s="21"/>
      <c r="F71" s="21"/>
      <c r="G71" s="21"/>
      <c r="H71" s="21"/>
      <c r="I71" s="186"/>
      <c r="J71" s="187"/>
    </row>
    <row r="72" spans="1:10" x14ac:dyDescent="0.35">
      <c r="A72" s="21"/>
      <c r="B72" s="21"/>
      <c r="C72" s="21"/>
      <c r="D72" s="21"/>
      <c r="E72" s="21"/>
      <c r="F72" s="21"/>
      <c r="G72" s="21"/>
      <c r="H72" s="21"/>
      <c r="I72" s="186"/>
      <c r="J72" s="187"/>
    </row>
    <row r="73" spans="1:10" x14ac:dyDescent="0.35">
      <c r="A73" s="21"/>
      <c r="B73" s="21"/>
      <c r="C73" s="21"/>
      <c r="D73" s="21"/>
      <c r="E73" s="21"/>
      <c r="F73" s="21"/>
      <c r="G73" s="21"/>
      <c r="H73" s="21"/>
      <c r="I73" s="186"/>
      <c r="J73" s="187"/>
    </row>
    <row r="74" spans="1:10" x14ac:dyDescent="0.35">
      <c r="A74" s="21"/>
      <c r="B74" s="21"/>
      <c r="C74" s="21"/>
      <c r="D74" s="21"/>
      <c r="E74" s="21"/>
      <c r="F74" s="21"/>
      <c r="G74" s="21"/>
      <c r="H74" s="21"/>
      <c r="I74" s="186"/>
      <c r="J74" s="187"/>
    </row>
    <row r="75" spans="1:10" x14ac:dyDescent="0.35">
      <c r="A75" s="21"/>
      <c r="B75" s="21"/>
      <c r="C75" s="21"/>
      <c r="D75" s="21"/>
      <c r="E75" s="21"/>
      <c r="F75" s="21"/>
      <c r="G75" s="21"/>
      <c r="H75" s="21"/>
      <c r="I75" s="186"/>
      <c r="J75" s="187"/>
    </row>
    <row r="76" spans="1:10" x14ac:dyDescent="0.35">
      <c r="A76" s="21"/>
      <c r="B76" s="21"/>
      <c r="C76" s="21"/>
      <c r="D76" s="21"/>
      <c r="E76" s="21"/>
      <c r="F76" s="21"/>
      <c r="G76" s="21"/>
      <c r="H76" s="21"/>
      <c r="I76" s="186"/>
      <c r="J76" s="187"/>
    </row>
    <row r="77" spans="1:10" x14ac:dyDescent="0.35">
      <c r="A77" s="21"/>
      <c r="B77" s="21"/>
      <c r="C77" s="21"/>
      <c r="D77" s="21"/>
      <c r="E77" s="21"/>
      <c r="F77" s="21"/>
      <c r="G77" s="21"/>
      <c r="H77" s="21"/>
      <c r="I77" s="186"/>
      <c r="J77" s="187"/>
    </row>
    <row r="78" spans="1:10" x14ac:dyDescent="0.35">
      <c r="A78" s="21"/>
      <c r="B78" s="21"/>
      <c r="C78" s="21"/>
      <c r="D78" s="21"/>
      <c r="E78" s="21"/>
      <c r="F78" s="21"/>
      <c r="G78" s="21"/>
      <c r="H78" s="21"/>
      <c r="I78" s="186"/>
      <c r="J78" s="187"/>
    </row>
    <row r="79" spans="1:10" x14ac:dyDescent="0.35">
      <c r="A79" s="21"/>
      <c r="B79" s="21"/>
      <c r="C79" s="21"/>
      <c r="D79" s="21"/>
      <c r="E79" s="21"/>
      <c r="F79" s="21"/>
      <c r="G79" s="21"/>
      <c r="H79" s="21"/>
      <c r="I79" s="186"/>
      <c r="J79" s="187"/>
    </row>
    <row r="80" spans="1:10" x14ac:dyDescent="0.35">
      <c r="A80" s="21"/>
      <c r="B80" s="21"/>
      <c r="C80" s="21"/>
      <c r="D80" s="21"/>
      <c r="E80" s="21"/>
      <c r="F80" s="21"/>
      <c r="G80" s="21"/>
      <c r="H80" s="21"/>
      <c r="I80" s="186"/>
      <c r="J80" s="187"/>
    </row>
    <row r="81" spans="1:10" x14ac:dyDescent="0.35">
      <c r="A81" s="21"/>
      <c r="B81" s="21"/>
      <c r="C81" s="21"/>
      <c r="D81" s="21"/>
      <c r="E81" s="21"/>
      <c r="F81" s="21"/>
      <c r="G81" s="21"/>
      <c r="H81" s="21"/>
      <c r="I81" s="186"/>
      <c r="J81" s="187"/>
    </row>
    <row r="82" spans="1:10" x14ac:dyDescent="0.35">
      <c r="A82" s="21"/>
      <c r="B82" s="21"/>
      <c r="C82" s="21"/>
      <c r="D82" s="21"/>
      <c r="E82" s="21"/>
      <c r="F82" s="21"/>
      <c r="G82" s="21"/>
      <c r="H82" s="21"/>
      <c r="I82" s="186"/>
      <c r="J82" s="187"/>
    </row>
    <row r="83" spans="1:10" x14ac:dyDescent="0.35">
      <c r="A83" s="21"/>
      <c r="B83" s="21"/>
      <c r="C83" s="21"/>
      <c r="D83" s="21"/>
      <c r="E83" s="21"/>
      <c r="F83" s="21"/>
      <c r="G83" s="21"/>
      <c r="H83" s="21"/>
      <c r="I83" s="186"/>
      <c r="J83" s="187"/>
    </row>
    <row r="84" spans="1:10" x14ac:dyDescent="0.35">
      <c r="A84" s="21"/>
      <c r="B84" s="21"/>
      <c r="C84" s="21"/>
      <c r="D84" s="21"/>
      <c r="E84" s="21"/>
      <c r="F84" s="21"/>
      <c r="G84" s="21"/>
      <c r="H84" s="21"/>
      <c r="I84" s="186"/>
      <c r="J84" s="187"/>
    </row>
    <row r="85" spans="1:10" x14ac:dyDescent="0.35">
      <c r="A85" s="21"/>
      <c r="B85" s="21"/>
      <c r="C85" s="21"/>
      <c r="D85" s="21"/>
      <c r="E85" s="21"/>
      <c r="F85" s="21"/>
      <c r="G85" s="21"/>
      <c r="H85" s="21"/>
      <c r="I85" s="186"/>
      <c r="J85" s="187"/>
    </row>
    <row r="86" spans="1:10" x14ac:dyDescent="0.35">
      <c r="A86" s="21"/>
      <c r="B86" s="21"/>
      <c r="C86" s="21"/>
      <c r="D86" s="21"/>
      <c r="E86" s="21"/>
      <c r="F86" s="21"/>
      <c r="G86" s="21"/>
      <c r="H86" s="21"/>
      <c r="I86" s="186"/>
      <c r="J86" s="187"/>
    </row>
    <row r="87" spans="1:10" x14ac:dyDescent="0.35">
      <c r="A87" s="21"/>
      <c r="B87" s="21"/>
      <c r="C87" s="21"/>
      <c r="D87" s="21"/>
      <c r="E87" s="21"/>
      <c r="F87" s="21"/>
      <c r="G87" s="21"/>
      <c r="H87" s="21"/>
      <c r="I87" s="186"/>
      <c r="J87" s="187"/>
    </row>
    <row r="88" spans="1:10" x14ac:dyDescent="0.35">
      <c r="A88" s="21"/>
      <c r="B88" s="21"/>
      <c r="C88" s="21"/>
      <c r="D88" s="21"/>
      <c r="E88" s="21"/>
      <c r="F88" s="21"/>
      <c r="G88" s="21"/>
      <c r="H88" s="21"/>
      <c r="I88" s="186"/>
      <c r="J88" s="187"/>
    </row>
    <row r="89" spans="1:10" x14ac:dyDescent="0.35">
      <c r="A89" s="21"/>
      <c r="B89" s="21"/>
      <c r="C89" s="21"/>
      <c r="D89" s="21"/>
      <c r="E89" s="21"/>
      <c r="F89" s="21"/>
      <c r="G89" s="21"/>
      <c r="H89" s="21"/>
      <c r="I89" s="186"/>
      <c r="J89" s="187"/>
    </row>
    <row r="90" spans="1:10" x14ac:dyDescent="0.35">
      <c r="A90" s="21"/>
      <c r="B90" s="21"/>
      <c r="C90" s="21"/>
      <c r="D90" s="21"/>
      <c r="E90" s="21"/>
      <c r="F90" s="21"/>
      <c r="G90" s="21"/>
      <c r="H90" s="21"/>
      <c r="I90" s="186"/>
      <c r="J90" s="187"/>
    </row>
    <row r="91" spans="1:10" x14ac:dyDescent="0.35">
      <c r="A91" s="21"/>
      <c r="B91" s="21"/>
      <c r="C91" s="21"/>
      <c r="D91" s="21"/>
      <c r="E91" s="21"/>
      <c r="F91" s="21"/>
      <c r="G91" s="21"/>
      <c r="H91" s="21"/>
      <c r="I91" s="186"/>
      <c r="J91" s="187"/>
    </row>
    <row r="92" spans="1:10" x14ac:dyDescent="0.35">
      <c r="A92" s="21"/>
      <c r="B92" s="21"/>
      <c r="C92" s="21"/>
      <c r="D92" s="21"/>
      <c r="E92" s="21"/>
      <c r="F92" s="21"/>
      <c r="G92" s="21"/>
      <c r="H92" s="21"/>
      <c r="I92" s="186"/>
      <c r="J92" s="187"/>
    </row>
    <row r="93" spans="1:10" x14ac:dyDescent="0.35">
      <c r="A93" s="21"/>
      <c r="B93" s="21"/>
      <c r="C93" s="21"/>
      <c r="D93" s="21"/>
      <c r="E93" s="21"/>
      <c r="F93" s="21"/>
      <c r="G93" s="21"/>
      <c r="H93" s="21"/>
      <c r="I93" s="186"/>
      <c r="J93" s="187"/>
    </row>
    <row r="94" spans="1:10" x14ac:dyDescent="0.35">
      <c r="A94" s="21"/>
      <c r="B94" s="21"/>
      <c r="C94" s="21"/>
      <c r="D94" s="21"/>
      <c r="E94" s="21"/>
      <c r="F94" s="21"/>
      <c r="G94" s="21"/>
      <c r="H94" s="21"/>
      <c r="I94" s="186"/>
      <c r="J94" s="187"/>
    </row>
    <row r="95" spans="1:10" x14ac:dyDescent="0.35">
      <c r="A95" s="21"/>
      <c r="B95" s="21"/>
      <c r="C95" s="21"/>
      <c r="D95" s="21"/>
      <c r="E95" s="21"/>
      <c r="F95" s="21"/>
      <c r="G95" s="21"/>
      <c r="H95" s="21"/>
      <c r="I95" s="186"/>
      <c r="J95" s="187"/>
    </row>
    <row r="96" spans="1:10" x14ac:dyDescent="0.35">
      <c r="A96" s="21"/>
      <c r="B96" s="21"/>
      <c r="C96" s="21"/>
      <c r="D96" s="21"/>
      <c r="E96" s="21"/>
      <c r="F96" s="21"/>
      <c r="G96" s="21"/>
      <c r="H96" s="21"/>
      <c r="I96" s="186"/>
      <c r="J96" s="187"/>
    </row>
  </sheetData>
  <sheetProtection algorithmName="SHA-512" hashValue="YqM4cnz5L2E24ijQnkh/08Cw59z15NtzV3FoBjop85hDfSz/dhbFmZwSUPnplZYWqpKUdXkBUMw4aAL87PaoYg==" saltValue="8EIQoTvNcgn1S7jU0R0ZJQ==" spinCount="100000" sheet="1" objects="1" scenarios="1" formatCells="0" formatColumns="0" formatRows="0" insertColumns="0" insertRows="0"/>
  <protectedRanges>
    <protectedRange sqref="G35" name="Range11"/>
    <protectedRange sqref="G31" name="Range10"/>
    <protectedRange sqref="G29" name="Range9"/>
    <protectedRange sqref="G11:H15" name="Section 1A"/>
    <protectedRange sqref="G19:H20" name="Section 1A2"/>
    <protectedRange sqref="H23 G22" name="Section 1A3"/>
  </protectedRanges>
  <mergeCells count="52">
    <mergeCell ref="A7:H7"/>
    <mergeCell ref="A1:H1"/>
    <mergeCell ref="C3:F3"/>
    <mergeCell ref="A4:G4"/>
    <mergeCell ref="A5:G5"/>
    <mergeCell ref="A6:H6"/>
    <mergeCell ref="A8:H8"/>
    <mergeCell ref="J8:Q8"/>
    <mergeCell ref="A9:H9"/>
    <mergeCell ref="A10:H10"/>
    <mergeCell ref="A11:F11"/>
    <mergeCell ref="G11:H11"/>
    <mergeCell ref="J11:J14"/>
    <mergeCell ref="A12:F12"/>
    <mergeCell ref="G12:H12"/>
    <mergeCell ref="A13:F13"/>
    <mergeCell ref="G20:H20"/>
    <mergeCell ref="G13:H13"/>
    <mergeCell ref="A14:F14"/>
    <mergeCell ref="G14:H14"/>
    <mergeCell ref="A15:F15"/>
    <mergeCell ref="G15:H15"/>
    <mergeCell ref="A16:F16"/>
    <mergeCell ref="A17:H17"/>
    <mergeCell ref="A18:H18"/>
    <mergeCell ref="J18:J19"/>
    <mergeCell ref="A19:F19"/>
    <mergeCell ref="G19:H19"/>
    <mergeCell ref="A30:H30"/>
    <mergeCell ref="A21:F21"/>
    <mergeCell ref="A22:F22"/>
    <mergeCell ref="G22:H22"/>
    <mergeCell ref="A23:F23"/>
    <mergeCell ref="A24:F24"/>
    <mergeCell ref="G24:H24"/>
    <mergeCell ref="A25:F25"/>
    <mergeCell ref="A26:G26"/>
    <mergeCell ref="A28:H28"/>
    <mergeCell ref="A29:F29"/>
    <mergeCell ref="G29:H29"/>
    <mergeCell ref="A20:F20"/>
    <mergeCell ref="A31:F31"/>
    <mergeCell ref="G31:H31"/>
    <mergeCell ref="A32:H32"/>
    <mergeCell ref="A33:H33"/>
    <mergeCell ref="A34:H34"/>
    <mergeCell ref="L34:L35"/>
    <mergeCell ref="A35:F35"/>
    <mergeCell ref="G35:H35"/>
    <mergeCell ref="A36:H36"/>
    <mergeCell ref="A37:H37"/>
    <mergeCell ref="J34:J35"/>
  </mergeCells>
  <conditionalFormatting sqref="A6:H6">
    <cfRule type="containsText" dxfId="11" priority="1" stopIfTrue="1" operator="containsText" text="Yes">
      <formula>NOT(ISERROR(SEARCH("Yes",A6)))</formula>
    </cfRule>
    <cfRule type="containsText" dxfId="10" priority="2" operator="containsText" text=" Do Not Need">
      <formula>NOT(ISERROR(SEARCH(" Do Not Need",A6)))</formula>
    </cfRule>
    <cfRule type="containsText" dxfId="9" priority="3" operator="containsText" text="Complete this form">
      <formula>NOT(ISERROR(SEARCH("Complete this form",A6)))</formula>
    </cfRule>
  </conditionalFormatting>
  <dataValidations count="1">
    <dataValidation type="list" allowBlank="1" showInputMessage="1" showErrorMessage="1" sqref="H4:H5" xr:uid="{00000000-0002-0000-0500-000000000000}">
      <formula1>$K$1:$K$2</formula1>
    </dataValidation>
  </dataValidations>
  <pageMargins left="0.7" right="0.7" top="0.75" bottom="0.75" header="0.3" footer="0.3"/>
  <pageSetup scale="57"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103"/>
  <sheetViews>
    <sheetView showGridLines="0" view="pageBreakPreview" zoomScale="60" zoomScaleNormal="100" workbookViewId="0">
      <selection activeCell="M110" sqref="M110"/>
    </sheetView>
  </sheetViews>
  <sheetFormatPr defaultRowHeight="14.5" x14ac:dyDescent="0.35"/>
  <cols>
    <col min="1" max="1" width="16.81640625" customWidth="1"/>
    <col min="2" max="2" width="24.453125" customWidth="1"/>
    <col min="3" max="3" width="14.1796875" style="5" customWidth="1"/>
    <col min="4" max="4" width="14.81640625" customWidth="1"/>
    <col min="5" max="5" width="3" customWidth="1"/>
    <col min="6" max="6" width="18.1796875" customWidth="1"/>
    <col min="7" max="7" width="17.7265625" customWidth="1"/>
    <col min="8" max="8" width="14.81640625" customWidth="1"/>
    <col min="9" max="9" width="21.81640625" customWidth="1"/>
  </cols>
  <sheetData>
    <row r="1" spans="1:12" ht="36.75" customHeight="1" thickBot="1" x14ac:dyDescent="0.55000000000000004">
      <c r="A1" s="117" t="s">
        <v>70</v>
      </c>
      <c r="B1" s="119"/>
      <c r="C1" s="115"/>
      <c r="D1" s="115"/>
      <c r="E1" s="115"/>
      <c r="F1" s="115"/>
      <c r="G1" s="115"/>
      <c r="H1" s="115"/>
      <c r="I1" s="130"/>
      <c r="J1" s="2"/>
      <c r="L1" s="112"/>
    </row>
    <row r="2" spans="1:12" ht="27.75" customHeight="1" thickBot="1" x14ac:dyDescent="0.5">
      <c r="A2" s="326" t="s">
        <v>43</v>
      </c>
      <c r="B2" s="327"/>
      <c r="C2" s="327"/>
      <c r="D2" s="327"/>
      <c r="E2" s="128"/>
      <c r="F2" s="128"/>
      <c r="G2" s="128"/>
      <c r="H2" s="128"/>
      <c r="I2" s="129"/>
    </row>
    <row r="3" spans="1:12" ht="15" thickBot="1" x14ac:dyDescent="0.4">
      <c r="A3" t="s">
        <v>63</v>
      </c>
      <c r="B3" s="51"/>
    </row>
    <row r="4" spans="1:12" ht="76.5" customHeight="1" thickBot="1" x14ac:dyDescent="0.4">
      <c r="A4" s="114" t="s">
        <v>82</v>
      </c>
      <c r="B4" s="75" t="s">
        <v>69</v>
      </c>
      <c r="C4" s="76" t="s">
        <v>41</v>
      </c>
      <c r="D4" s="77" t="s">
        <v>81</v>
      </c>
      <c r="F4" s="114" t="s">
        <v>83</v>
      </c>
      <c r="G4" s="75" t="s">
        <v>84</v>
      </c>
      <c r="H4" s="76" t="s">
        <v>41</v>
      </c>
      <c r="I4" s="77" t="s">
        <v>85</v>
      </c>
    </row>
    <row r="5" spans="1:12" ht="15" thickBot="1" x14ac:dyDescent="0.4">
      <c r="A5" s="78"/>
      <c r="B5" s="79">
        <f>SUM(B7:B103)</f>
        <v>0</v>
      </c>
      <c r="C5" s="79"/>
      <c r="D5" s="80">
        <f>SUM(D7:D103)</f>
        <v>0</v>
      </c>
      <c r="F5" s="78"/>
      <c r="G5" s="79">
        <f>SUM(G7:G103)</f>
        <v>0</v>
      </c>
      <c r="H5" s="79"/>
      <c r="I5" s="80">
        <f>SUM(I7:I103)</f>
        <v>0</v>
      </c>
    </row>
    <row r="6" spans="1:12" ht="36.75" customHeight="1" thickBot="1" x14ac:dyDescent="0.4">
      <c r="A6" s="84">
        <f>COUNT(B7:B103)</f>
        <v>0</v>
      </c>
      <c r="B6" s="84"/>
      <c r="C6" s="85"/>
      <c r="D6" s="86"/>
      <c r="F6" s="84">
        <f>COUNT(G7:G103)</f>
        <v>0</v>
      </c>
      <c r="G6" s="84"/>
      <c r="H6" s="85"/>
      <c r="I6" s="86"/>
    </row>
    <row r="7" spans="1:12" x14ac:dyDescent="0.35">
      <c r="B7" s="199"/>
      <c r="C7" s="7">
        <f>IF(SUM(B7)&gt;23077,23077,0)</f>
        <v>0</v>
      </c>
      <c r="D7" s="105">
        <f>IF(C7=23077,B7-C7,0)</f>
        <v>0</v>
      </c>
      <c r="G7" s="199"/>
      <c r="H7" s="7">
        <f>IF(SUM(G7)&gt;23077,23077,0)</f>
        <v>0</v>
      </c>
      <c r="I7" s="105">
        <f>IF(H7=23077,G7-H7,0)</f>
        <v>0</v>
      </c>
    </row>
    <row r="8" spans="1:12" x14ac:dyDescent="0.35">
      <c r="B8" s="199"/>
      <c r="C8" s="7">
        <f t="shared" ref="C8:C71" si="0">IF(SUM(B8)&gt;23077,23077,0)</f>
        <v>0</v>
      </c>
      <c r="D8" s="105">
        <f t="shared" ref="D8:D71" si="1">IF(C8=23077,B8-C8,0)</f>
        <v>0</v>
      </c>
      <c r="G8" s="199"/>
      <c r="H8" s="7">
        <f t="shared" ref="H8:H71" si="2">IF(SUM(G8)&gt;23077,23077,0)</f>
        <v>0</v>
      </c>
      <c r="I8" s="105">
        <f t="shared" ref="I8:I71" si="3">IF(H8=23077,G8-H8,0)</f>
        <v>0</v>
      </c>
    </row>
    <row r="9" spans="1:12" x14ac:dyDescent="0.35">
      <c r="B9" s="199"/>
      <c r="C9" s="7">
        <f t="shared" si="0"/>
        <v>0</v>
      </c>
      <c r="D9" s="105">
        <f t="shared" si="1"/>
        <v>0</v>
      </c>
      <c r="G9" s="199"/>
      <c r="H9" s="7">
        <f t="shared" si="2"/>
        <v>0</v>
      </c>
      <c r="I9" s="105">
        <f t="shared" si="3"/>
        <v>0</v>
      </c>
    </row>
    <row r="10" spans="1:12" x14ac:dyDescent="0.35">
      <c r="B10" s="199"/>
      <c r="C10" s="7">
        <f t="shared" si="0"/>
        <v>0</v>
      </c>
      <c r="D10" s="105">
        <f t="shared" si="1"/>
        <v>0</v>
      </c>
      <c r="G10" s="199"/>
      <c r="H10" s="7">
        <f t="shared" si="2"/>
        <v>0</v>
      </c>
      <c r="I10" s="105">
        <f t="shared" si="3"/>
        <v>0</v>
      </c>
    </row>
    <row r="11" spans="1:12" x14ac:dyDescent="0.35">
      <c r="B11" s="199"/>
      <c r="C11" s="7">
        <f t="shared" si="0"/>
        <v>0</v>
      </c>
      <c r="D11" s="105">
        <f t="shared" si="1"/>
        <v>0</v>
      </c>
      <c r="G11" s="199"/>
      <c r="H11" s="7">
        <f t="shared" si="2"/>
        <v>0</v>
      </c>
      <c r="I11" s="105">
        <f t="shared" si="3"/>
        <v>0</v>
      </c>
    </row>
    <row r="12" spans="1:12" x14ac:dyDescent="0.35">
      <c r="B12" s="199"/>
      <c r="C12" s="7">
        <f t="shared" si="0"/>
        <v>0</v>
      </c>
      <c r="D12" s="105">
        <f t="shared" si="1"/>
        <v>0</v>
      </c>
      <c r="G12" s="199"/>
      <c r="H12" s="7">
        <f t="shared" si="2"/>
        <v>0</v>
      </c>
      <c r="I12" s="105">
        <f t="shared" si="3"/>
        <v>0</v>
      </c>
    </row>
    <row r="13" spans="1:12" x14ac:dyDescent="0.35">
      <c r="B13" s="199"/>
      <c r="C13" s="7">
        <f t="shared" si="0"/>
        <v>0</v>
      </c>
      <c r="D13" s="105">
        <f t="shared" si="1"/>
        <v>0</v>
      </c>
      <c r="G13" s="199"/>
      <c r="H13" s="7">
        <f t="shared" si="2"/>
        <v>0</v>
      </c>
      <c r="I13" s="105">
        <f t="shared" si="3"/>
        <v>0</v>
      </c>
    </row>
    <row r="14" spans="1:12" x14ac:dyDescent="0.35">
      <c r="B14" s="199"/>
      <c r="C14" s="7">
        <f t="shared" si="0"/>
        <v>0</v>
      </c>
      <c r="D14" s="105">
        <f t="shared" si="1"/>
        <v>0</v>
      </c>
      <c r="G14" s="199"/>
      <c r="H14" s="7">
        <f t="shared" si="2"/>
        <v>0</v>
      </c>
      <c r="I14" s="105">
        <f t="shared" si="3"/>
        <v>0</v>
      </c>
    </row>
    <row r="15" spans="1:12" x14ac:dyDescent="0.35">
      <c r="B15" s="199"/>
      <c r="C15" s="7">
        <f t="shared" si="0"/>
        <v>0</v>
      </c>
      <c r="D15" s="105">
        <f t="shared" si="1"/>
        <v>0</v>
      </c>
      <c r="G15" s="199"/>
      <c r="H15" s="7">
        <f t="shared" si="2"/>
        <v>0</v>
      </c>
      <c r="I15" s="105">
        <f t="shared" si="3"/>
        <v>0</v>
      </c>
    </row>
    <row r="16" spans="1:12" x14ac:dyDescent="0.35">
      <c r="B16" s="199"/>
      <c r="C16" s="7">
        <f t="shared" si="0"/>
        <v>0</v>
      </c>
      <c r="D16" s="105">
        <f t="shared" si="1"/>
        <v>0</v>
      </c>
      <c r="G16" s="199"/>
      <c r="H16" s="7">
        <f t="shared" si="2"/>
        <v>0</v>
      </c>
      <c r="I16" s="105">
        <f t="shared" si="3"/>
        <v>0</v>
      </c>
    </row>
    <row r="17" spans="2:9" x14ac:dyDescent="0.35">
      <c r="B17" s="199"/>
      <c r="C17" s="7">
        <f t="shared" si="0"/>
        <v>0</v>
      </c>
      <c r="D17" s="105">
        <f t="shared" si="1"/>
        <v>0</v>
      </c>
      <c r="G17" s="199"/>
      <c r="H17" s="7">
        <f t="shared" si="2"/>
        <v>0</v>
      </c>
      <c r="I17" s="105">
        <f t="shared" si="3"/>
        <v>0</v>
      </c>
    </row>
    <row r="18" spans="2:9" x14ac:dyDescent="0.35">
      <c r="B18" s="199"/>
      <c r="C18" s="7">
        <f t="shared" si="0"/>
        <v>0</v>
      </c>
      <c r="D18" s="105">
        <f t="shared" si="1"/>
        <v>0</v>
      </c>
      <c r="G18" s="199"/>
      <c r="H18" s="7">
        <f t="shared" si="2"/>
        <v>0</v>
      </c>
      <c r="I18" s="105">
        <f t="shared" si="3"/>
        <v>0</v>
      </c>
    </row>
    <row r="19" spans="2:9" x14ac:dyDescent="0.35">
      <c r="B19" s="200"/>
      <c r="C19" s="7">
        <f t="shared" si="0"/>
        <v>0</v>
      </c>
      <c r="D19" s="105">
        <f t="shared" si="1"/>
        <v>0</v>
      </c>
      <c r="G19" s="199"/>
      <c r="H19" s="7">
        <f t="shared" si="2"/>
        <v>0</v>
      </c>
      <c r="I19" s="105">
        <f t="shared" si="3"/>
        <v>0</v>
      </c>
    </row>
    <row r="20" spans="2:9" x14ac:dyDescent="0.35">
      <c r="B20" s="201"/>
      <c r="C20" s="7">
        <f t="shared" si="0"/>
        <v>0</v>
      </c>
      <c r="D20" s="105">
        <f t="shared" si="1"/>
        <v>0</v>
      </c>
      <c r="G20" s="199"/>
      <c r="H20" s="7">
        <f t="shared" si="2"/>
        <v>0</v>
      </c>
      <c r="I20" s="105">
        <f t="shared" si="3"/>
        <v>0</v>
      </c>
    </row>
    <row r="21" spans="2:9" x14ac:dyDescent="0.35">
      <c r="B21" s="201"/>
      <c r="C21" s="7">
        <f t="shared" si="0"/>
        <v>0</v>
      </c>
      <c r="D21" s="105">
        <f t="shared" si="1"/>
        <v>0</v>
      </c>
      <c r="G21" s="199"/>
      <c r="H21" s="7">
        <f t="shared" si="2"/>
        <v>0</v>
      </c>
      <c r="I21" s="105">
        <f t="shared" si="3"/>
        <v>0</v>
      </c>
    </row>
    <row r="22" spans="2:9" x14ac:dyDescent="0.35">
      <c r="B22" s="201"/>
      <c r="C22" s="7">
        <f t="shared" si="0"/>
        <v>0</v>
      </c>
      <c r="D22" s="105">
        <f t="shared" si="1"/>
        <v>0</v>
      </c>
      <c r="G22" s="199"/>
      <c r="H22" s="7">
        <f t="shared" si="2"/>
        <v>0</v>
      </c>
      <c r="I22" s="105">
        <f t="shared" si="3"/>
        <v>0</v>
      </c>
    </row>
    <row r="23" spans="2:9" x14ac:dyDescent="0.35">
      <c r="B23" s="201"/>
      <c r="C23" s="7">
        <f t="shared" si="0"/>
        <v>0</v>
      </c>
      <c r="D23" s="105">
        <f t="shared" si="1"/>
        <v>0</v>
      </c>
      <c r="G23" s="199"/>
      <c r="H23" s="7">
        <f t="shared" si="2"/>
        <v>0</v>
      </c>
      <c r="I23" s="105">
        <f t="shared" si="3"/>
        <v>0</v>
      </c>
    </row>
    <row r="24" spans="2:9" x14ac:dyDescent="0.35">
      <c r="B24" s="201"/>
      <c r="C24" s="7">
        <f t="shared" si="0"/>
        <v>0</v>
      </c>
      <c r="D24" s="105">
        <f t="shared" si="1"/>
        <v>0</v>
      </c>
      <c r="G24" s="199"/>
      <c r="H24" s="7">
        <f t="shared" si="2"/>
        <v>0</v>
      </c>
      <c r="I24" s="105">
        <f t="shared" si="3"/>
        <v>0</v>
      </c>
    </row>
    <row r="25" spans="2:9" x14ac:dyDescent="0.35">
      <c r="B25" s="201"/>
      <c r="C25" s="7">
        <f t="shared" si="0"/>
        <v>0</v>
      </c>
      <c r="D25" s="105">
        <f t="shared" si="1"/>
        <v>0</v>
      </c>
      <c r="G25" s="199"/>
      <c r="H25" s="7">
        <f t="shared" si="2"/>
        <v>0</v>
      </c>
      <c r="I25" s="105">
        <f t="shared" si="3"/>
        <v>0</v>
      </c>
    </row>
    <row r="26" spans="2:9" x14ac:dyDescent="0.35">
      <c r="B26" s="201"/>
      <c r="C26" s="7">
        <f t="shared" si="0"/>
        <v>0</v>
      </c>
      <c r="D26" s="105">
        <f t="shared" si="1"/>
        <v>0</v>
      </c>
      <c r="G26" s="199"/>
      <c r="H26" s="7">
        <f t="shared" si="2"/>
        <v>0</v>
      </c>
      <c r="I26" s="105">
        <f t="shared" si="3"/>
        <v>0</v>
      </c>
    </row>
    <row r="27" spans="2:9" x14ac:dyDescent="0.35">
      <c r="B27" s="201"/>
      <c r="C27" s="7">
        <f t="shared" si="0"/>
        <v>0</v>
      </c>
      <c r="D27" s="105">
        <f t="shared" si="1"/>
        <v>0</v>
      </c>
      <c r="G27" s="199"/>
      <c r="H27" s="7">
        <f t="shared" si="2"/>
        <v>0</v>
      </c>
      <c r="I27" s="105">
        <f t="shared" si="3"/>
        <v>0</v>
      </c>
    </row>
    <row r="28" spans="2:9" x14ac:dyDescent="0.35">
      <c r="B28" s="201"/>
      <c r="C28" s="7">
        <f t="shared" si="0"/>
        <v>0</v>
      </c>
      <c r="D28" s="105">
        <f t="shared" si="1"/>
        <v>0</v>
      </c>
      <c r="G28" s="199"/>
      <c r="H28" s="7">
        <f t="shared" si="2"/>
        <v>0</v>
      </c>
      <c r="I28" s="105">
        <f t="shared" si="3"/>
        <v>0</v>
      </c>
    </row>
    <row r="29" spans="2:9" x14ac:dyDescent="0.35">
      <c r="B29" s="201"/>
      <c r="C29" s="7">
        <f t="shared" si="0"/>
        <v>0</v>
      </c>
      <c r="D29" s="105">
        <f t="shared" si="1"/>
        <v>0</v>
      </c>
      <c r="G29" s="199"/>
      <c r="H29" s="7">
        <f t="shared" si="2"/>
        <v>0</v>
      </c>
      <c r="I29" s="105">
        <f t="shared" si="3"/>
        <v>0</v>
      </c>
    </row>
    <row r="30" spans="2:9" x14ac:dyDescent="0.35">
      <c r="B30" s="201"/>
      <c r="C30" s="7">
        <f t="shared" si="0"/>
        <v>0</v>
      </c>
      <c r="D30" s="105">
        <f t="shared" si="1"/>
        <v>0</v>
      </c>
      <c r="G30" s="199"/>
      <c r="H30" s="7">
        <f t="shared" si="2"/>
        <v>0</v>
      </c>
      <c r="I30" s="105">
        <f t="shared" si="3"/>
        <v>0</v>
      </c>
    </row>
    <row r="31" spans="2:9" x14ac:dyDescent="0.35">
      <c r="B31" s="201"/>
      <c r="C31" s="7">
        <f t="shared" si="0"/>
        <v>0</v>
      </c>
      <c r="D31" s="105">
        <f t="shared" si="1"/>
        <v>0</v>
      </c>
      <c r="G31" s="199"/>
      <c r="H31" s="7">
        <f t="shared" si="2"/>
        <v>0</v>
      </c>
      <c r="I31" s="105">
        <f t="shared" si="3"/>
        <v>0</v>
      </c>
    </row>
    <row r="32" spans="2:9" x14ac:dyDescent="0.35">
      <c r="B32" s="201"/>
      <c r="C32" s="7">
        <f t="shared" si="0"/>
        <v>0</v>
      </c>
      <c r="D32" s="105">
        <f t="shared" si="1"/>
        <v>0</v>
      </c>
      <c r="G32" s="199"/>
      <c r="H32" s="7">
        <f t="shared" si="2"/>
        <v>0</v>
      </c>
      <c r="I32" s="105">
        <f t="shared" si="3"/>
        <v>0</v>
      </c>
    </row>
    <row r="33" spans="2:9" x14ac:dyDescent="0.35">
      <c r="B33" s="201"/>
      <c r="C33" s="7">
        <f t="shared" si="0"/>
        <v>0</v>
      </c>
      <c r="D33" s="105">
        <f t="shared" si="1"/>
        <v>0</v>
      </c>
      <c r="G33" s="199"/>
      <c r="H33" s="7">
        <f t="shared" si="2"/>
        <v>0</v>
      </c>
      <c r="I33" s="105">
        <f t="shared" si="3"/>
        <v>0</v>
      </c>
    </row>
    <row r="34" spans="2:9" x14ac:dyDescent="0.35">
      <c r="B34" s="201"/>
      <c r="C34" s="7">
        <f t="shared" si="0"/>
        <v>0</v>
      </c>
      <c r="D34" s="105">
        <f t="shared" si="1"/>
        <v>0</v>
      </c>
      <c r="G34" s="199"/>
      <c r="H34" s="7">
        <f t="shared" si="2"/>
        <v>0</v>
      </c>
      <c r="I34" s="105">
        <f t="shared" si="3"/>
        <v>0</v>
      </c>
    </row>
    <row r="35" spans="2:9" x14ac:dyDescent="0.35">
      <c r="B35" s="201"/>
      <c r="C35" s="7">
        <f t="shared" si="0"/>
        <v>0</v>
      </c>
      <c r="D35" s="105">
        <f t="shared" si="1"/>
        <v>0</v>
      </c>
      <c r="G35" s="199"/>
      <c r="H35" s="7">
        <f t="shared" si="2"/>
        <v>0</v>
      </c>
      <c r="I35" s="105">
        <f t="shared" si="3"/>
        <v>0</v>
      </c>
    </row>
    <row r="36" spans="2:9" x14ac:dyDescent="0.35">
      <c r="B36" s="201"/>
      <c r="C36" s="7">
        <f t="shared" si="0"/>
        <v>0</v>
      </c>
      <c r="D36" s="105">
        <f t="shared" si="1"/>
        <v>0</v>
      </c>
      <c r="G36" s="199"/>
      <c r="H36" s="7">
        <f t="shared" si="2"/>
        <v>0</v>
      </c>
      <c r="I36" s="105">
        <f t="shared" si="3"/>
        <v>0</v>
      </c>
    </row>
    <row r="37" spans="2:9" x14ac:dyDescent="0.35">
      <c r="B37" s="201"/>
      <c r="C37" s="7">
        <f t="shared" si="0"/>
        <v>0</v>
      </c>
      <c r="D37" s="105">
        <f t="shared" si="1"/>
        <v>0</v>
      </c>
      <c r="G37" s="199"/>
      <c r="H37" s="7">
        <f t="shared" si="2"/>
        <v>0</v>
      </c>
      <c r="I37" s="105">
        <f t="shared" si="3"/>
        <v>0</v>
      </c>
    </row>
    <row r="38" spans="2:9" x14ac:dyDescent="0.35">
      <c r="B38" s="202"/>
      <c r="C38" s="7">
        <f t="shared" si="0"/>
        <v>0</v>
      </c>
      <c r="D38" s="105">
        <f t="shared" si="1"/>
        <v>0</v>
      </c>
      <c r="G38" s="199"/>
      <c r="H38" s="7">
        <f t="shared" si="2"/>
        <v>0</v>
      </c>
      <c r="I38" s="105">
        <f t="shared" si="3"/>
        <v>0</v>
      </c>
    </row>
    <row r="39" spans="2:9" x14ac:dyDescent="0.35">
      <c r="B39" s="202"/>
      <c r="C39" s="7">
        <f t="shared" si="0"/>
        <v>0</v>
      </c>
      <c r="D39" s="105">
        <f t="shared" si="1"/>
        <v>0</v>
      </c>
      <c r="G39" s="199"/>
      <c r="H39" s="7">
        <f t="shared" si="2"/>
        <v>0</v>
      </c>
      <c r="I39" s="105">
        <f t="shared" si="3"/>
        <v>0</v>
      </c>
    </row>
    <row r="40" spans="2:9" x14ac:dyDescent="0.35">
      <c r="B40" s="202"/>
      <c r="C40" s="7">
        <f t="shared" si="0"/>
        <v>0</v>
      </c>
      <c r="D40" s="105">
        <f t="shared" si="1"/>
        <v>0</v>
      </c>
      <c r="G40" s="199"/>
      <c r="H40" s="7">
        <f t="shared" si="2"/>
        <v>0</v>
      </c>
      <c r="I40" s="105">
        <f t="shared" si="3"/>
        <v>0</v>
      </c>
    </row>
    <row r="41" spans="2:9" x14ac:dyDescent="0.35">
      <c r="B41" s="202"/>
      <c r="C41" s="7">
        <f t="shared" si="0"/>
        <v>0</v>
      </c>
      <c r="D41" s="105">
        <f t="shared" si="1"/>
        <v>0</v>
      </c>
      <c r="G41" s="199"/>
      <c r="H41" s="7">
        <f t="shared" si="2"/>
        <v>0</v>
      </c>
      <c r="I41" s="105">
        <f t="shared" si="3"/>
        <v>0</v>
      </c>
    </row>
    <row r="42" spans="2:9" x14ac:dyDescent="0.35">
      <c r="B42" s="202"/>
      <c r="C42" s="7">
        <f t="shared" si="0"/>
        <v>0</v>
      </c>
      <c r="D42" s="105">
        <f t="shared" si="1"/>
        <v>0</v>
      </c>
      <c r="G42" s="199"/>
      <c r="H42" s="7">
        <f t="shared" si="2"/>
        <v>0</v>
      </c>
      <c r="I42" s="105">
        <f t="shared" si="3"/>
        <v>0</v>
      </c>
    </row>
    <row r="43" spans="2:9" x14ac:dyDescent="0.35">
      <c r="B43" s="202"/>
      <c r="C43" s="7">
        <f t="shared" si="0"/>
        <v>0</v>
      </c>
      <c r="D43" s="105">
        <f t="shared" si="1"/>
        <v>0</v>
      </c>
      <c r="G43" s="199"/>
      <c r="H43" s="7">
        <f t="shared" si="2"/>
        <v>0</v>
      </c>
      <c r="I43" s="105">
        <f t="shared" si="3"/>
        <v>0</v>
      </c>
    </row>
    <row r="44" spans="2:9" x14ac:dyDescent="0.35">
      <c r="B44" s="202"/>
      <c r="C44" s="7">
        <f t="shared" si="0"/>
        <v>0</v>
      </c>
      <c r="D44" s="105">
        <f t="shared" si="1"/>
        <v>0</v>
      </c>
      <c r="G44" s="199"/>
      <c r="H44" s="7">
        <f t="shared" si="2"/>
        <v>0</v>
      </c>
      <c r="I44" s="105">
        <f t="shared" si="3"/>
        <v>0</v>
      </c>
    </row>
    <row r="45" spans="2:9" x14ac:dyDescent="0.35">
      <c r="B45" s="202"/>
      <c r="C45" s="7">
        <f t="shared" si="0"/>
        <v>0</v>
      </c>
      <c r="D45" s="105">
        <f t="shared" si="1"/>
        <v>0</v>
      </c>
      <c r="G45" s="199"/>
      <c r="H45" s="7">
        <f t="shared" si="2"/>
        <v>0</v>
      </c>
      <c r="I45" s="105">
        <f t="shared" si="3"/>
        <v>0</v>
      </c>
    </row>
    <row r="46" spans="2:9" x14ac:dyDescent="0.35">
      <c r="B46" s="202"/>
      <c r="C46" s="7">
        <f t="shared" si="0"/>
        <v>0</v>
      </c>
      <c r="D46" s="105">
        <f t="shared" si="1"/>
        <v>0</v>
      </c>
      <c r="G46" s="199"/>
      <c r="H46" s="7">
        <f t="shared" si="2"/>
        <v>0</v>
      </c>
      <c r="I46" s="105">
        <f t="shared" si="3"/>
        <v>0</v>
      </c>
    </row>
    <row r="47" spans="2:9" x14ac:dyDescent="0.35">
      <c r="B47" s="202"/>
      <c r="C47" s="7">
        <f t="shared" si="0"/>
        <v>0</v>
      </c>
      <c r="D47" s="105">
        <f t="shared" si="1"/>
        <v>0</v>
      </c>
      <c r="G47" s="199"/>
      <c r="H47" s="7">
        <f t="shared" si="2"/>
        <v>0</v>
      </c>
      <c r="I47" s="105">
        <f t="shared" si="3"/>
        <v>0</v>
      </c>
    </row>
    <row r="48" spans="2:9" x14ac:dyDescent="0.35">
      <c r="B48" s="202"/>
      <c r="C48" s="7">
        <f t="shared" si="0"/>
        <v>0</v>
      </c>
      <c r="D48" s="105">
        <f t="shared" si="1"/>
        <v>0</v>
      </c>
      <c r="G48" s="199"/>
      <c r="H48" s="7">
        <f t="shared" si="2"/>
        <v>0</v>
      </c>
      <c r="I48" s="105">
        <f t="shared" si="3"/>
        <v>0</v>
      </c>
    </row>
    <row r="49" spans="2:9" x14ac:dyDescent="0.35">
      <c r="B49" s="202"/>
      <c r="C49" s="7">
        <f t="shared" si="0"/>
        <v>0</v>
      </c>
      <c r="D49" s="105">
        <f t="shared" si="1"/>
        <v>0</v>
      </c>
      <c r="G49" s="199"/>
      <c r="H49" s="7">
        <f t="shared" si="2"/>
        <v>0</v>
      </c>
      <c r="I49" s="105">
        <f t="shared" si="3"/>
        <v>0</v>
      </c>
    </row>
    <row r="50" spans="2:9" x14ac:dyDescent="0.35">
      <c r="B50" s="202"/>
      <c r="C50" s="7">
        <f t="shared" si="0"/>
        <v>0</v>
      </c>
      <c r="D50" s="105">
        <f t="shared" si="1"/>
        <v>0</v>
      </c>
      <c r="G50" s="199"/>
      <c r="H50" s="7">
        <f t="shared" si="2"/>
        <v>0</v>
      </c>
      <c r="I50" s="105">
        <f t="shared" si="3"/>
        <v>0</v>
      </c>
    </row>
    <row r="51" spans="2:9" x14ac:dyDescent="0.35">
      <c r="B51" s="202"/>
      <c r="C51" s="7">
        <f t="shared" si="0"/>
        <v>0</v>
      </c>
      <c r="D51" s="105">
        <f t="shared" si="1"/>
        <v>0</v>
      </c>
      <c r="G51" s="199"/>
      <c r="H51" s="7">
        <f t="shared" si="2"/>
        <v>0</v>
      </c>
      <c r="I51" s="105">
        <f t="shared" si="3"/>
        <v>0</v>
      </c>
    </row>
    <row r="52" spans="2:9" x14ac:dyDescent="0.35">
      <c r="B52" s="202"/>
      <c r="C52" s="7">
        <f t="shared" si="0"/>
        <v>0</v>
      </c>
      <c r="D52" s="105">
        <f t="shared" si="1"/>
        <v>0</v>
      </c>
      <c r="G52" s="199"/>
      <c r="H52" s="7">
        <f t="shared" si="2"/>
        <v>0</v>
      </c>
      <c r="I52" s="105">
        <f t="shared" si="3"/>
        <v>0</v>
      </c>
    </row>
    <row r="53" spans="2:9" x14ac:dyDescent="0.35">
      <c r="B53" s="202"/>
      <c r="C53" s="7">
        <f t="shared" si="0"/>
        <v>0</v>
      </c>
      <c r="D53" s="105">
        <f t="shared" si="1"/>
        <v>0</v>
      </c>
      <c r="G53" s="199"/>
      <c r="H53" s="7">
        <f t="shared" si="2"/>
        <v>0</v>
      </c>
      <c r="I53" s="105">
        <f t="shared" si="3"/>
        <v>0</v>
      </c>
    </row>
    <row r="54" spans="2:9" x14ac:dyDescent="0.35">
      <c r="B54" s="202"/>
      <c r="C54" s="7">
        <f t="shared" si="0"/>
        <v>0</v>
      </c>
      <c r="D54" s="105">
        <f t="shared" si="1"/>
        <v>0</v>
      </c>
      <c r="G54" s="199"/>
      <c r="H54" s="7">
        <f t="shared" si="2"/>
        <v>0</v>
      </c>
      <c r="I54" s="105">
        <f t="shared" si="3"/>
        <v>0</v>
      </c>
    </row>
    <row r="55" spans="2:9" x14ac:dyDescent="0.35">
      <c r="B55" s="202"/>
      <c r="C55" s="7">
        <f t="shared" si="0"/>
        <v>0</v>
      </c>
      <c r="D55" s="105">
        <f t="shared" si="1"/>
        <v>0</v>
      </c>
      <c r="G55" s="199"/>
      <c r="H55" s="7">
        <f t="shared" si="2"/>
        <v>0</v>
      </c>
      <c r="I55" s="105">
        <f t="shared" si="3"/>
        <v>0</v>
      </c>
    </row>
    <row r="56" spans="2:9" x14ac:dyDescent="0.35">
      <c r="B56" s="202"/>
      <c r="C56" s="7">
        <f t="shared" si="0"/>
        <v>0</v>
      </c>
      <c r="D56" s="105">
        <f t="shared" si="1"/>
        <v>0</v>
      </c>
      <c r="G56" s="199"/>
      <c r="H56" s="7">
        <f t="shared" si="2"/>
        <v>0</v>
      </c>
      <c r="I56" s="105">
        <f t="shared" si="3"/>
        <v>0</v>
      </c>
    </row>
    <row r="57" spans="2:9" x14ac:dyDescent="0.35">
      <c r="B57" s="202"/>
      <c r="C57" s="7">
        <f t="shared" si="0"/>
        <v>0</v>
      </c>
      <c r="D57" s="105">
        <f t="shared" si="1"/>
        <v>0</v>
      </c>
      <c r="G57" s="199"/>
      <c r="H57" s="7">
        <f t="shared" si="2"/>
        <v>0</v>
      </c>
      <c r="I57" s="105">
        <f t="shared" si="3"/>
        <v>0</v>
      </c>
    </row>
    <row r="58" spans="2:9" x14ac:dyDescent="0.35">
      <c r="B58" s="202"/>
      <c r="C58" s="7">
        <f t="shared" si="0"/>
        <v>0</v>
      </c>
      <c r="D58" s="105">
        <f t="shared" si="1"/>
        <v>0</v>
      </c>
      <c r="G58" s="199"/>
      <c r="H58" s="7">
        <f t="shared" si="2"/>
        <v>0</v>
      </c>
      <c r="I58" s="105">
        <f t="shared" si="3"/>
        <v>0</v>
      </c>
    </row>
    <row r="59" spans="2:9" x14ac:dyDescent="0.35">
      <c r="B59" s="202"/>
      <c r="C59" s="7">
        <f t="shared" si="0"/>
        <v>0</v>
      </c>
      <c r="D59" s="105">
        <f t="shared" si="1"/>
        <v>0</v>
      </c>
      <c r="G59" s="199"/>
      <c r="H59" s="7">
        <f t="shared" si="2"/>
        <v>0</v>
      </c>
      <c r="I59" s="105">
        <f t="shared" si="3"/>
        <v>0</v>
      </c>
    </row>
    <row r="60" spans="2:9" x14ac:dyDescent="0.35">
      <c r="B60" s="202"/>
      <c r="C60" s="7">
        <f t="shared" si="0"/>
        <v>0</v>
      </c>
      <c r="D60" s="105">
        <f t="shared" si="1"/>
        <v>0</v>
      </c>
      <c r="G60" s="199"/>
      <c r="H60" s="7">
        <f t="shared" si="2"/>
        <v>0</v>
      </c>
      <c r="I60" s="105">
        <f t="shared" si="3"/>
        <v>0</v>
      </c>
    </row>
    <row r="61" spans="2:9" x14ac:dyDescent="0.35">
      <c r="B61" s="202"/>
      <c r="C61" s="7">
        <f t="shared" si="0"/>
        <v>0</v>
      </c>
      <c r="D61" s="105">
        <f t="shared" si="1"/>
        <v>0</v>
      </c>
      <c r="G61" s="199"/>
      <c r="H61" s="7">
        <f t="shared" si="2"/>
        <v>0</v>
      </c>
      <c r="I61" s="105">
        <f t="shared" si="3"/>
        <v>0</v>
      </c>
    </row>
    <row r="62" spans="2:9" x14ac:dyDescent="0.35">
      <c r="B62" s="202"/>
      <c r="C62" s="7">
        <f t="shared" si="0"/>
        <v>0</v>
      </c>
      <c r="D62" s="105">
        <f t="shared" si="1"/>
        <v>0</v>
      </c>
      <c r="G62" s="199"/>
      <c r="H62" s="7">
        <f t="shared" si="2"/>
        <v>0</v>
      </c>
      <c r="I62" s="105">
        <f t="shared" si="3"/>
        <v>0</v>
      </c>
    </row>
    <row r="63" spans="2:9" x14ac:dyDescent="0.35">
      <c r="B63" s="202"/>
      <c r="C63" s="7">
        <f t="shared" si="0"/>
        <v>0</v>
      </c>
      <c r="D63" s="105">
        <f t="shared" si="1"/>
        <v>0</v>
      </c>
      <c r="G63" s="199"/>
      <c r="H63" s="7">
        <f t="shared" si="2"/>
        <v>0</v>
      </c>
      <c r="I63" s="105">
        <f t="shared" si="3"/>
        <v>0</v>
      </c>
    </row>
    <row r="64" spans="2:9" x14ac:dyDescent="0.35">
      <c r="B64" s="202"/>
      <c r="C64" s="7">
        <f t="shared" si="0"/>
        <v>0</v>
      </c>
      <c r="D64" s="105">
        <f t="shared" si="1"/>
        <v>0</v>
      </c>
      <c r="G64" s="199"/>
      <c r="H64" s="7">
        <f t="shared" si="2"/>
        <v>0</v>
      </c>
      <c r="I64" s="105">
        <f t="shared" si="3"/>
        <v>0</v>
      </c>
    </row>
    <row r="65" spans="2:9" x14ac:dyDescent="0.35">
      <c r="B65" s="202"/>
      <c r="C65" s="7">
        <f t="shared" si="0"/>
        <v>0</v>
      </c>
      <c r="D65" s="105">
        <f t="shared" si="1"/>
        <v>0</v>
      </c>
      <c r="G65" s="199"/>
      <c r="H65" s="7">
        <f t="shared" si="2"/>
        <v>0</v>
      </c>
      <c r="I65" s="105">
        <f t="shared" si="3"/>
        <v>0</v>
      </c>
    </row>
    <row r="66" spans="2:9" x14ac:dyDescent="0.35">
      <c r="B66" s="202"/>
      <c r="C66" s="7">
        <f t="shared" si="0"/>
        <v>0</v>
      </c>
      <c r="D66" s="105">
        <f t="shared" si="1"/>
        <v>0</v>
      </c>
      <c r="G66" s="199"/>
      <c r="H66" s="7">
        <f t="shared" si="2"/>
        <v>0</v>
      </c>
      <c r="I66" s="105">
        <f t="shared" si="3"/>
        <v>0</v>
      </c>
    </row>
    <row r="67" spans="2:9" x14ac:dyDescent="0.35">
      <c r="B67" s="202"/>
      <c r="C67" s="7">
        <f t="shared" si="0"/>
        <v>0</v>
      </c>
      <c r="D67" s="105">
        <f t="shared" si="1"/>
        <v>0</v>
      </c>
      <c r="G67" s="199"/>
      <c r="H67" s="7">
        <f t="shared" si="2"/>
        <v>0</v>
      </c>
      <c r="I67" s="105">
        <f t="shared" si="3"/>
        <v>0</v>
      </c>
    </row>
    <row r="68" spans="2:9" x14ac:dyDescent="0.35">
      <c r="B68" s="202"/>
      <c r="C68" s="7">
        <f t="shared" si="0"/>
        <v>0</v>
      </c>
      <c r="D68" s="105">
        <f t="shared" si="1"/>
        <v>0</v>
      </c>
      <c r="G68" s="199"/>
      <c r="H68" s="7">
        <f t="shared" si="2"/>
        <v>0</v>
      </c>
      <c r="I68" s="105">
        <f t="shared" si="3"/>
        <v>0</v>
      </c>
    </row>
    <row r="69" spans="2:9" x14ac:dyDescent="0.35">
      <c r="B69" s="202"/>
      <c r="C69" s="7">
        <f t="shared" si="0"/>
        <v>0</v>
      </c>
      <c r="D69" s="105">
        <f t="shared" si="1"/>
        <v>0</v>
      </c>
      <c r="G69" s="199"/>
      <c r="H69" s="7">
        <f t="shared" si="2"/>
        <v>0</v>
      </c>
      <c r="I69" s="105">
        <f t="shared" si="3"/>
        <v>0</v>
      </c>
    </row>
    <row r="70" spans="2:9" x14ac:dyDescent="0.35">
      <c r="B70" s="202"/>
      <c r="C70" s="7">
        <f t="shared" si="0"/>
        <v>0</v>
      </c>
      <c r="D70" s="105">
        <f t="shared" si="1"/>
        <v>0</v>
      </c>
      <c r="G70" s="199"/>
      <c r="H70" s="7">
        <f t="shared" si="2"/>
        <v>0</v>
      </c>
      <c r="I70" s="105">
        <f t="shared" si="3"/>
        <v>0</v>
      </c>
    </row>
    <row r="71" spans="2:9" x14ac:dyDescent="0.35">
      <c r="B71" s="202"/>
      <c r="C71" s="7">
        <f t="shared" si="0"/>
        <v>0</v>
      </c>
      <c r="D71" s="105">
        <f t="shared" si="1"/>
        <v>0</v>
      </c>
      <c r="G71" s="199"/>
      <c r="H71" s="7">
        <f t="shared" si="2"/>
        <v>0</v>
      </c>
      <c r="I71" s="105">
        <f t="shared" si="3"/>
        <v>0</v>
      </c>
    </row>
    <row r="72" spans="2:9" x14ac:dyDescent="0.35">
      <c r="B72" s="202"/>
      <c r="C72" s="7">
        <f t="shared" ref="C72:C103" si="4">IF(SUM(B72)&gt;23077,23077,0)</f>
        <v>0</v>
      </c>
      <c r="D72" s="105">
        <f t="shared" ref="D72:D103" si="5">IF(C72=23077,B72-C72,0)</f>
        <v>0</v>
      </c>
      <c r="G72" s="199"/>
      <c r="H72" s="7">
        <f t="shared" ref="H72:H103" si="6">IF(SUM(G72)&gt;23077,23077,0)</f>
        <v>0</v>
      </c>
      <c r="I72" s="105">
        <f t="shared" ref="I72:I103" si="7">IF(H72=23077,G72-H72,0)</f>
        <v>0</v>
      </c>
    </row>
    <row r="73" spans="2:9" x14ac:dyDescent="0.35">
      <c r="B73" s="202"/>
      <c r="C73" s="7">
        <f t="shared" si="4"/>
        <v>0</v>
      </c>
      <c r="D73" s="105">
        <f t="shared" si="5"/>
        <v>0</v>
      </c>
      <c r="G73" s="199"/>
      <c r="H73" s="7">
        <f t="shared" si="6"/>
        <v>0</v>
      </c>
      <c r="I73" s="105">
        <f t="shared" si="7"/>
        <v>0</v>
      </c>
    </row>
    <row r="74" spans="2:9" x14ac:dyDescent="0.35">
      <c r="B74" s="202"/>
      <c r="C74" s="7">
        <f t="shared" si="4"/>
        <v>0</v>
      </c>
      <c r="D74" s="105">
        <f t="shared" si="5"/>
        <v>0</v>
      </c>
      <c r="G74" s="199"/>
      <c r="H74" s="7">
        <f t="shared" si="6"/>
        <v>0</v>
      </c>
      <c r="I74" s="105">
        <f t="shared" si="7"/>
        <v>0</v>
      </c>
    </row>
    <row r="75" spans="2:9" x14ac:dyDescent="0.35">
      <c r="B75" s="202"/>
      <c r="C75" s="7">
        <f t="shared" si="4"/>
        <v>0</v>
      </c>
      <c r="D75" s="105">
        <f t="shared" si="5"/>
        <v>0</v>
      </c>
      <c r="G75" s="199"/>
      <c r="H75" s="7">
        <f t="shared" si="6"/>
        <v>0</v>
      </c>
      <c r="I75" s="105">
        <f t="shared" si="7"/>
        <v>0</v>
      </c>
    </row>
    <row r="76" spans="2:9" x14ac:dyDescent="0.35">
      <c r="B76" s="202"/>
      <c r="C76" s="7">
        <f t="shared" si="4"/>
        <v>0</v>
      </c>
      <c r="D76" s="105">
        <f t="shared" si="5"/>
        <v>0</v>
      </c>
      <c r="G76" s="199"/>
      <c r="H76" s="7">
        <f t="shared" si="6"/>
        <v>0</v>
      </c>
      <c r="I76" s="105">
        <f t="shared" si="7"/>
        <v>0</v>
      </c>
    </row>
    <row r="77" spans="2:9" x14ac:dyDescent="0.35">
      <c r="B77" s="202"/>
      <c r="C77" s="7">
        <f t="shared" si="4"/>
        <v>0</v>
      </c>
      <c r="D77" s="105">
        <f t="shared" si="5"/>
        <v>0</v>
      </c>
      <c r="G77" s="199"/>
      <c r="H77" s="7">
        <f t="shared" si="6"/>
        <v>0</v>
      </c>
      <c r="I77" s="105">
        <f t="shared" si="7"/>
        <v>0</v>
      </c>
    </row>
    <row r="78" spans="2:9" x14ac:dyDescent="0.35">
      <c r="B78" s="202"/>
      <c r="C78" s="7">
        <f t="shared" si="4"/>
        <v>0</v>
      </c>
      <c r="D78" s="105">
        <f t="shared" si="5"/>
        <v>0</v>
      </c>
      <c r="G78" s="199"/>
      <c r="H78" s="7">
        <f t="shared" si="6"/>
        <v>0</v>
      </c>
      <c r="I78" s="105">
        <f t="shared" si="7"/>
        <v>0</v>
      </c>
    </row>
    <row r="79" spans="2:9" x14ac:dyDescent="0.35">
      <c r="B79" s="202"/>
      <c r="C79" s="7">
        <f t="shared" si="4"/>
        <v>0</v>
      </c>
      <c r="D79" s="105">
        <f t="shared" si="5"/>
        <v>0</v>
      </c>
      <c r="G79" s="199"/>
      <c r="H79" s="7">
        <f t="shared" si="6"/>
        <v>0</v>
      </c>
      <c r="I79" s="105">
        <f t="shared" si="7"/>
        <v>0</v>
      </c>
    </row>
    <row r="80" spans="2:9" x14ac:dyDescent="0.35">
      <c r="B80" s="202"/>
      <c r="C80" s="7">
        <f t="shared" si="4"/>
        <v>0</v>
      </c>
      <c r="D80" s="105">
        <f t="shared" si="5"/>
        <v>0</v>
      </c>
      <c r="G80" s="199"/>
      <c r="H80" s="7">
        <f t="shared" si="6"/>
        <v>0</v>
      </c>
      <c r="I80" s="105">
        <f t="shared" si="7"/>
        <v>0</v>
      </c>
    </row>
    <row r="81" spans="2:9" x14ac:dyDescent="0.35">
      <c r="B81" s="202"/>
      <c r="C81" s="7">
        <f t="shared" si="4"/>
        <v>0</v>
      </c>
      <c r="D81" s="105">
        <f t="shared" si="5"/>
        <v>0</v>
      </c>
      <c r="G81" s="199"/>
      <c r="H81" s="7">
        <f t="shared" si="6"/>
        <v>0</v>
      </c>
      <c r="I81" s="105">
        <f t="shared" si="7"/>
        <v>0</v>
      </c>
    </row>
    <row r="82" spans="2:9" x14ac:dyDescent="0.35">
      <c r="B82" s="202"/>
      <c r="C82" s="7">
        <f t="shared" si="4"/>
        <v>0</v>
      </c>
      <c r="D82" s="105">
        <f t="shared" si="5"/>
        <v>0</v>
      </c>
      <c r="G82" s="199"/>
      <c r="H82" s="7">
        <f t="shared" si="6"/>
        <v>0</v>
      </c>
      <c r="I82" s="105">
        <f t="shared" si="7"/>
        <v>0</v>
      </c>
    </row>
    <row r="83" spans="2:9" x14ac:dyDescent="0.35">
      <c r="B83" s="202"/>
      <c r="C83" s="7">
        <f t="shared" si="4"/>
        <v>0</v>
      </c>
      <c r="D83" s="105">
        <f t="shared" si="5"/>
        <v>0</v>
      </c>
      <c r="G83" s="199"/>
      <c r="H83" s="7">
        <f t="shared" si="6"/>
        <v>0</v>
      </c>
      <c r="I83" s="105">
        <f t="shared" si="7"/>
        <v>0</v>
      </c>
    </row>
    <row r="84" spans="2:9" x14ac:dyDescent="0.35">
      <c r="B84" s="202"/>
      <c r="C84" s="7">
        <f t="shared" si="4"/>
        <v>0</v>
      </c>
      <c r="D84" s="105">
        <f t="shared" si="5"/>
        <v>0</v>
      </c>
      <c r="G84" s="199"/>
      <c r="H84" s="7">
        <f t="shared" si="6"/>
        <v>0</v>
      </c>
      <c r="I84" s="105">
        <f t="shared" si="7"/>
        <v>0</v>
      </c>
    </row>
    <row r="85" spans="2:9" x14ac:dyDescent="0.35">
      <c r="B85" s="202"/>
      <c r="C85" s="7">
        <f t="shared" si="4"/>
        <v>0</v>
      </c>
      <c r="D85" s="105">
        <f t="shared" si="5"/>
        <v>0</v>
      </c>
      <c r="G85" s="199"/>
      <c r="H85" s="7">
        <f t="shared" si="6"/>
        <v>0</v>
      </c>
      <c r="I85" s="105">
        <f t="shared" si="7"/>
        <v>0</v>
      </c>
    </row>
    <row r="86" spans="2:9" x14ac:dyDescent="0.35">
      <c r="B86" s="202"/>
      <c r="C86" s="7">
        <f t="shared" si="4"/>
        <v>0</v>
      </c>
      <c r="D86" s="105">
        <f t="shared" si="5"/>
        <v>0</v>
      </c>
      <c r="G86" s="199"/>
      <c r="H86" s="7">
        <f t="shared" si="6"/>
        <v>0</v>
      </c>
      <c r="I86" s="105">
        <f t="shared" si="7"/>
        <v>0</v>
      </c>
    </row>
    <row r="87" spans="2:9" x14ac:dyDescent="0.35">
      <c r="B87" s="202"/>
      <c r="C87" s="7">
        <f t="shared" si="4"/>
        <v>0</v>
      </c>
      <c r="D87" s="105">
        <f t="shared" si="5"/>
        <v>0</v>
      </c>
      <c r="G87" s="199"/>
      <c r="H87" s="7">
        <f t="shared" si="6"/>
        <v>0</v>
      </c>
      <c r="I87" s="105">
        <f t="shared" si="7"/>
        <v>0</v>
      </c>
    </row>
    <row r="88" spans="2:9" x14ac:dyDescent="0.35">
      <c r="B88" s="202"/>
      <c r="C88" s="7">
        <f t="shared" si="4"/>
        <v>0</v>
      </c>
      <c r="D88" s="105">
        <f t="shared" si="5"/>
        <v>0</v>
      </c>
      <c r="G88" s="199"/>
      <c r="H88" s="7">
        <f t="shared" si="6"/>
        <v>0</v>
      </c>
      <c r="I88" s="105">
        <f t="shared" si="7"/>
        <v>0</v>
      </c>
    </row>
    <row r="89" spans="2:9" x14ac:dyDescent="0.35">
      <c r="B89" s="202"/>
      <c r="C89" s="7">
        <f t="shared" si="4"/>
        <v>0</v>
      </c>
      <c r="D89" s="105">
        <f t="shared" si="5"/>
        <v>0</v>
      </c>
      <c r="G89" s="199"/>
      <c r="H89" s="7">
        <f t="shared" si="6"/>
        <v>0</v>
      </c>
      <c r="I89" s="105">
        <f t="shared" si="7"/>
        <v>0</v>
      </c>
    </row>
    <row r="90" spans="2:9" x14ac:dyDescent="0.35">
      <c r="B90" s="202"/>
      <c r="C90" s="7">
        <f t="shared" si="4"/>
        <v>0</v>
      </c>
      <c r="D90" s="105">
        <f t="shared" si="5"/>
        <v>0</v>
      </c>
      <c r="G90" s="199"/>
      <c r="H90" s="7">
        <f t="shared" si="6"/>
        <v>0</v>
      </c>
      <c r="I90" s="105">
        <f t="shared" si="7"/>
        <v>0</v>
      </c>
    </row>
    <row r="91" spans="2:9" x14ac:dyDescent="0.35">
      <c r="B91" s="202"/>
      <c r="C91" s="7">
        <f t="shared" si="4"/>
        <v>0</v>
      </c>
      <c r="D91" s="105">
        <f t="shared" si="5"/>
        <v>0</v>
      </c>
      <c r="G91" s="199"/>
      <c r="H91" s="7">
        <f t="shared" si="6"/>
        <v>0</v>
      </c>
      <c r="I91" s="105">
        <f t="shared" si="7"/>
        <v>0</v>
      </c>
    </row>
    <row r="92" spans="2:9" x14ac:dyDescent="0.35">
      <c r="B92" s="202"/>
      <c r="C92" s="7">
        <f t="shared" si="4"/>
        <v>0</v>
      </c>
      <c r="D92" s="105">
        <f t="shared" si="5"/>
        <v>0</v>
      </c>
      <c r="G92" s="199"/>
      <c r="H92" s="7">
        <f t="shared" si="6"/>
        <v>0</v>
      </c>
      <c r="I92" s="105">
        <f t="shared" si="7"/>
        <v>0</v>
      </c>
    </row>
    <row r="93" spans="2:9" x14ac:dyDescent="0.35">
      <c r="B93" s="202"/>
      <c r="C93" s="7">
        <f t="shared" si="4"/>
        <v>0</v>
      </c>
      <c r="D93" s="105">
        <f t="shared" si="5"/>
        <v>0</v>
      </c>
      <c r="G93" s="199"/>
      <c r="H93" s="7">
        <f t="shared" si="6"/>
        <v>0</v>
      </c>
      <c r="I93" s="105">
        <f t="shared" si="7"/>
        <v>0</v>
      </c>
    </row>
    <row r="94" spans="2:9" x14ac:dyDescent="0.35">
      <c r="B94" s="202"/>
      <c r="C94" s="7">
        <f t="shared" si="4"/>
        <v>0</v>
      </c>
      <c r="D94" s="105">
        <f t="shared" si="5"/>
        <v>0</v>
      </c>
      <c r="G94" s="199"/>
      <c r="H94" s="7">
        <f t="shared" si="6"/>
        <v>0</v>
      </c>
      <c r="I94" s="105">
        <f t="shared" si="7"/>
        <v>0</v>
      </c>
    </row>
    <row r="95" spans="2:9" x14ac:dyDescent="0.35">
      <c r="B95" s="202"/>
      <c r="C95" s="7">
        <f t="shared" si="4"/>
        <v>0</v>
      </c>
      <c r="D95" s="105">
        <f t="shared" si="5"/>
        <v>0</v>
      </c>
      <c r="G95" s="199"/>
      <c r="H95" s="7">
        <f t="shared" si="6"/>
        <v>0</v>
      </c>
      <c r="I95" s="105">
        <f t="shared" si="7"/>
        <v>0</v>
      </c>
    </row>
    <row r="96" spans="2:9" x14ac:dyDescent="0.35">
      <c r="B96" s="202"/>
      <c r="C96" s="7">
        <f t="shared" si="4"/>
        <v>0</v>
      </c>
      <c r="D96" s="105">
        <f t="shared" si="5"/>
        <v>0</v>
      </c>
      <c r="G96" s="199"/>
      <c r="H96" s="7">
        <f t="shared" si="6"/>
        <v>0</v>
      </c>
      <c r="I96" s="105">
        <f t="shared" si="7"/>
        <v>0</v>
      </c>
    </row>
    <row r="97" spans="2:9" x14ac:dyDescent="0.35">
      <c r="B97" s="202"/>
      <c r="C97" s="7">
        <f t="shared" si="4"/>
        <v>0</v>
      </c>
      <c r="D97" s="105">
        <f t="shared" si="5"/>
        <v>0</v>
      </c>
      <c r="G97" s="199"/>
      <c r="H97" s="7">
        <f t="shared" si="6"/>
        <v>0</v>
      </c>
      <c r="I97" s="105">
        <f t="shared" si="7"/>
        <v>0</v>
      </c>
    </row>
    <row r="98" spans="2:9" x14ac:dyDescent="0.35">
      <c r="B98" s="202"/>
      <c r="C98" s="7">
        <f t="shared" si="4"/>
        <v>0</v>
      </c>
      <c r="D98" s="105">
        <f t="shared" si="5"/>
        <v>0</v>
      </c>
      <c r="G98" s="199"/>
      <c r="H98" s="7">
        <f t="shared" si="6"/>
        <v>0</v>
      </c>
      <c r="I98" s="105">
        <f t="shared" si="7"/>
        <v>0</v>
      </c>
    </row>
    <row r="99" spans="2:9" x14ac:dyDescent="0.35">
      <c r="B99" s="202"/>
      <c r="C99" s="7">
        <f t="shared" si="4"/>
        <v>0</v>
      </c>
      <c r="D99" s="105">
        <f t="shared" si="5"/>
        <v>0</v>
      </c>
      <c r="G99" s="199"/>
      <c r="H99" s="7">
        <f t="shared" si="6"/>
        <v>0</v>
      </c>
      <c r="I99" s="105">
        <f t="shared" si="7"/>
        <v>0</v>
      </c>
    </row>
    <row r="100" spans="2:9" x14ac:dyDescent="0.35">
      <c r="B100" s="202"/>
      <c r="C100" s="7">
        <f t="shared" si="4"/>
        <v>0</v>
      </c>
      <c r="D100" s="105">
        <f t="shared" si="5"/>
        <v>0</v>
      </c>
      <c r="G100" s="199"/>
      <c r="H100" s="7">
        <f t="shared" si="6"/>
        <v>0</v>
      </c>
      <c r="I100" s="105">
        <f t="shared" si="7"/>
        <v>0</v>
      </c>
    </row>
    <row r="101" spans="2:9" x14ac:dyDescent="0.35">
      <c r="B101" s="202"/>
      <c r="C101" s="7">
        <f t="shared" si="4"/>
        <v>0</v>
      </c>
      <c r="D101" s="105">
        <f t="shared" si="5"/>
        <v>0</v>
      </c>
      <c r="G101" s="199"/>
      <c r="H101" s="7">
        <f t="shared" si="6"/>
        <v>0</v>
      </c>
      <c r="I101" s="105">
        <f t="shared" si="7"/>
        <v>0</v>
      </c>
    </row>
    <row r="102" spans="2:9" x14ac:dyDescent="0.35">
      <c r="B102" s="202"/>
      <c r="C102" s="7">
        <f t="shared" si="4"/>
        <v>0</v>
      </c>
      <c r="D102" s="105">
        <f t="shared" si="5"/>
        <v>0</v>
      </c>
      <c r="G102" s="199"/>
      <c r="H102" s="7">
        <f t="shared" si="6"/>
        <v>0</v>
      </c>
      <c r="I102" s="105">
        <f t="shared" si="7"/>
        <v>0</v>
      </c>
    </row>
    <row r="103" spans="2:9" x14ac:dyDescent="0.35">
      <c r="B103" s="202"/>
      <c r="C103" s="7">
        <f t="shared" si="4"/>
        <v>0</v>
      </c>
      <c r="D103" s="105">
        <f t="shared" si="5"/>
        <v>0</v>
      </c>
      <c r="G103" s="199"/>
      <c r="H103" s="7">
        <f t="shared" si="6"/>
        <v>0</v>
      </c>
      <c r="I103" s="105">
        <f t="shared" si="7"/>
        <v>0</v>
      </c>
    </row>
  </sheetData>
  <sheetProtection algorithmName="SHA-512" hashValue="6X5vVkgnH7qNOmwxHN0tgPvp5D+9YUCcqJlnfxjFCgdg9VMrt5OieCo8Hr+c4CkKQEJm6zWX7ZUoW47rkG4D+w==" saltValue="4Phql47RtDcCI+uqBS/9hw==" spinCount="100000" sheet="1" objects="1" scenarios="1" formatCells="0" formatColumns="0" formatRows="0" insertColumns="0" insertRows="0"/>
  <mergeCells count="1">
    <mergeCell ref="A2:D2"/>
  </mergeCells>
  <pageMargins left="0.7" right="0.7" top="0.75" bottom="0.75" header="0.3" footer="0.3"/>
  <pageSetup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45"/>
  <sheetViews>
    <sheetView showGridLines="0" view="pageBreakPreview" topLeftCell="A13" zoomScale="80" zoomScaleNormal="100" zoomScaleSheetLayoutView="80" workbookViewId="0">
      <selection activeCell="H22" sqref="H22"/>
    </sheetView>
  </sheetViews>
  <sheetFormatPr defaultRowHeight="14.5" x14ac:dyDescent="0.35"/>
  <cols>
    <col min="1" max="1" width="8.81640625" customWidth="1"/>
    <col min="5" max="5" width="24.1796875" customWidth="1"/>
    <col min="6" max="6" width="16.453125" customWidth="1"/>
    <col min="7" max="7" width="18.54296875" customWidth="1"/>
    <col min="8" max="8" width="23.453125" customWidth="1"/>
    <col min="9" max="9" width="0.54296875" style="46" customWidth="1"/>
    <col min="10" max="10" width="31.54296875" style="11" customWidth="1"/>
    <col min="11" max="11" width="0" hidden="1" customWidth="1"/>
  </cols>
  <sheetData>
    <row r="1" spans="1:12" ht="44.25" customHeight="1" thickBot="1" x14ac:dyDescent="0.7">
      <c r="A1" s="272" t="s">
        <v>2</v>
      </c>
      <c r="B1" s="273"/>
      <c r="C1" s="273"/>
      <c r="D1" s="273"/>
      <c r="E1" s="273"/>
      <c r="F1" s="273"/>
      <c r="G1" s="273"/>
      <c r="H1" s="274"/>
      <c r="I1" s="45"/>
      <c r="J1" s="41" t="s">
        <v>33</v>
      </c>
      <c r="K1" t="s">
        <v>97</v>
      </c>
    </row>
    <row r="2" spans="1:12" ht="4.5" customHeight="1" x14ac:dyDescent="0.35">
      <c r="A2" s="13"/>
      <c r="B2" s="25"/>
      <c r="C2" s="25"/>
      <c r="D2" s="25"/>
      <c r="E2" s="25"/>
      <c r="F2" s="25"/>
      <c r="G2" s="25"/>
      <c r="H2" s="25"/>
      <c r="J2" s="2"/>
      <c r="K2" t="s">
        <v>94</v>
      </c>
    </row>
    <row r="3" spans="1:12" ht="38.25" customHeight="1" thickBot="1" x14ac:dyDescent="0.7">
      <c r="A3" s="118" t="s">
        <v>70</v>
      </c>
      <c r="B3" s="115"/>
      <c r="C3" s="115"/>
      <c r="D3" s="331"/>
      <c r="E3" s="331"/>
      <c r="F3" s="331"/>
      <c r="G3" s="149" t="s">
        <v>112</v>
      </c>
      <c r="H3" s="194"/>
      <c r="J3" s="2"/>
    </row>
    <row r="4" spans="1:12" ht="36.75" customHeight="1" thickTop="1" thickBot="1" x14ac:dyDescent="0.55000000000000004">
      <c r="A4" s="329" t="s">
        <v>131</v>
      </c>
      <c r="B4" s="329"/>
      <c r="C4" s="329"/>
      <c r="D4" s="329"/>
      <c r="E4" s="329"/>
      <c r="F4" s="329"/>
      <c r="G4" s="329"/>
      <c r="H4" s="193"/>
      <c r="J4" s="150"/>
      <c r="L4" s="112"/>
    </row>
    <row r="5" spans="1:12" ht="38.25" customHeight="1" thickTop="1" x14ac:dyDescent="0.35">
      <c r="A5" s="332" t="s">
        <v>114</v>
      </c>
      <c r="B5" s="332"/>
      <c r="C5" s="332"/>
      <c r="D5" s="332"/>
      <c r="E5" s="332"/>
      <c r="F5" s="332"/>
      <c r="G5" s="332"/>
      <c r="H5" s="193"/>
      <c r="J5" s="2"/>
    </row>
    <row r="6" spans="1:12" ht="38.25" customHeight="1" x14ac:dyDescent="0.5">
      <c r="A6" s="286" t="str">
        <f>IF(AND(H5="Yes",H4="No"),"YOU DO NOT NEED TO COMPLETE THIS FORM","Complete this form &amp; the Long Form Partial &gt; $100K Wages Tab")</f>
        <v>Complete this form &amp; the Long Form Partial &gt; $100K Wages Tab</v>
      </c>
      <c r="B6" s="286"/>
      <c r="C6" s="286"/>
      <c r="D6" s="286"/>
      <c r="E6" s="286"/>
      <c r="F6" s="286"/>
      <c r="G6" s="286"/>
      <c r="H6" s="287"/>
      <c r="J6" s="2"/>
    </row>
    <row r="7" spans="1:12" ht="26.15" customHeight="1" x14ac:dyDescent="0.55000000000000004">
      <c r="A7" s="275" t="s">
        <v>32</v>
      </c>
      <c r="B7" s="275"/>
      <c r="C7" s="275"/>
      <c r="D7" s="275"/>
      <c r="E7" s="275"/>
      <c r="F7" s="275"/>
      <c r="G7" s="275"/>
      <c r="H7" s="330"/>
      <c r="J7" s="2"/>
    </row>
    <row r="8" spans="1:12" ht="26.15" customHeight="1" x14ac:dyDescent="0.45">
      <c r="A8" s="277" t="s">
        <v>40</v>
      </c>
      <c r="B8" s="277"/>
      <c r="C8" s="277"/>
      <c r="D8" s="277"/>
      <c r="E8" s="277"/>
      <c r="F8" s="277"/>
      <c r="G8" s="277"/>
      <c r="H8" s="277"/>
      <c r="I8" s="48"/>
      <c r="J8" s="32"/>
    </row>
    <row r="9" spans="1:12" ht="39.75" customHeight="1" x14ac:dyDescent="0.35">
      <c r="A9" s="281"/>
      <c r="B9" s="282"/>
      <c r="C9" s="282"/>
      <c r="D9" s="282"/>
      <c r="E9" s="282"/>
      <c r="F9" s="282"/>
      <c r="G9" s="282"/>
      <c r="H9" s="283"/>
    </row>
    <row r="10" spans="1:12" ht="18.5" x14ac:dyDescent="0.45">
      <c r="A10" s="253" t="s">
        <v>39</v>
      </c>
      <c r="B10" s="253"/>
      <c r="C10" s="253"/>
      <c r="D10" s="253"/>
      <c r="E10" s="253"/>
      <c r="F10" s="253"/>
      <c r="G10" s="253"/>
      <c r="H10" s="253"/>
      <c r="J10" s="2"/>
    </row>
    <row r="11" spans="1:12" ht="37" x14ac:dyDescent="0.45">
      <c r="A11" s="335"/>
      <c r="B11" s="336"/>
      <c r="C11" s="336"/>
      <c r="D11" s="336"/>
      <c r="E11" s="337"/>
      <c r="F11" s="30"/>
      <c r="G11" s="30"/>
      <c r="H11" s="87" t="s">
        <v>60</v>
      </c>
      <c r="J11" s="259" t="s">
        <v>1</v>
      </c>
    </row>
    <row r="12" spans="1:12" ht="15.5" x14ac:dyDescent="0.35">
      <c r="A12" s="338" t="s">
        <v>19</v>
      </c>
      <c r="B12" s="338"/>
      <c r="C12" s="338"/>
      <c r="D12" s="338"/>
      <c r="E12" s="338"/>
      <c r="F12" s="20"/>
      <c r="G12" s="90"/>
      <c r="H12" s="93"/>
      <c r="J12" s="259"/>
    </row>
    <row r="13" spans="1:12" ht="15.5" x14ac:dyDescent="0.35">
      <c r="A13" s="328" t="s">
        <v>18</v>
      </c>
      <c r="B13" s="328"/>
      <c r="C13" s="328"/>
      <c r="D13" s="328"/>
      <c r="E13" s="328"/>
      <c r="F13" s="88"/>
      <c r="G13" s="91"/>
      <c r="H13" s="94"/>
      <c r="J13" s="259"/>
    </row>
    <row r="14" spans="1:12" ht="15.5" x14ac:dyDescent="0.35">
      <c r="A14" s="328" t="s">
        <v>6</v>
      </c>
      <c r="B14" s="328"/>
      <c r="C14" s="328"/>
      <c r="D14" s="328"/>
      <c r="E14" s="328"/>
      <c r="F14" s="88"/>
      <c r="G14" s="91"/>
      <c r="H14" s="95"/>
      <c r="J14" s="259"/>
    </row>
    <row r="15" spans="1:12" ht="55.5" customHeight="1" x14ac:dyDescent="0.35">
      <c r="A15" s="328" t="s">
        <v>12</v>
      </c>
      <c r="B15" s="328"/>
      <c r="C15" s="328"/>
      <c r="D15" s="328"/>
      <c r="E15" s="328"/>
      <c r="F15" s="88"/>
      <c r="G15" s="91"/>
      <c r="H15" s="95"/>
      <c r="J15" s="2" t="s">
        <v>153</v>
      </c>
    </row>
    <row r="16" spans="1:12" ht="15.5" x14ac:dyDescent="0.35">
      <c r="A16" s="333" t="s">
        <v>31</v>
      </c>
      <c r="B16" s="333"/>
      <c r="C16" s="333"/>
      <c r="D16" s="333"/>
      <c r="E16" s="333"/>
      <c r="F16" s="88"/>
      <c r="G16" s="91"/>
      <c r="H16" s="95"/>
      <c r="I16" s="48"/>
      <c r="J16" s="33"/>
    </row>
    <row r="17" spans="1:12" ht="36" customHeight="1" x14ac:dyDescent="0.35">
      <c r="A17" s="328" t="s">
        <v>151</v>
      </c>
      <c r="B17" s="328"/>
      <c r="C17" s="328"/>
      <c r="D17" s="328"/>
      <c r="E17" s="328"/>
      <c r="F17" s="92"/>
      <c r="G17" s="91"/>
      <c r="H17" s="96"/>
      <c r="I17" s="48"/>
      <c r="J17" s="29"/>
    </row>
    <row r="18" spans="1:12" ht="15.5" x14ac:dyDescent="0.35">
      <c r="A18" s="334" t="s">
        <v>15</v>
      </c>
      <c r="B18" s="334"/>
      <c r="C18" s="334"/>
      <c r="D18" s="334"/>
      <c r="E18" s="334"/>
      <c r="F18" s="89"/>
      <c r="G18" s="89"/>
      <c r="H18" s="38">
        <f>SUM(H12:H17)</f>
        <v>0</v>
      </c>
      <c r="J18" s="2"/>
    </row>
    <row r="19" spans="1:12" ht="38.15" customHeight="1" x14ac:dyDescent="0.35">
      <c r="A19" s="269" t="s">
        <v>30</v>
      </c>
      <c r="B19" s="270"/>
      <c r="C19" s="270"/>
      <c r="D19" s="270"/>
      <c r="E19" s="270"/>
      <c r="F19" s="270"/>
      <c r="G19" s="270"/>
      <c r="H19" s="271"/>
      <c r="J19" s="2"/>
    </row>
    <row r="20" spans="1:12" ht="23.25" customHeight="1" x14ac:dyDescent="0.45">
      <c r="A20" s="42"/>
      <c r="B20" s="43"/>
      <c r="C20" s="43"/>
      <c r="D20" s="43"/>
      <c r="E20" s="43"/>
      <c r="F20" s="30"/>
      <c r="G20" s="31"/>
      <c r="H20" s="97" t="s">
        <v>60</v>
      </c>
      <c r="J20" s="110" t="s">
        <v>1</v>
      </c>
    </row>
    <row r="21" spans="1:12" ht="53.25" customHeight="1" x14ac:dyDescent="0.35">
      <c r="A21" s="298" t="s">
        <v>142</v>
      </c>
      <c r="B21" s="299"/>
      <c r="C21" s="299"/>
      <c r="D21" s="299"/>
      <c r="E21" s="299"/>
      <c r="F21" s="299"/>
      <c r="G21" s="299"/>
      <c r="H21" s="300"/>
      <c r="J21" s="2" t="s">
        <v>154</v>
      </c>
    </row>
    <row r="22" spans="1:12" ht="15.5" x14ac:dyDescent="0.35">
      <c r="A22" s="260" t="s">
        <v>18</v>
      </c>
      <c r="B22" s="261"/>
      <c r="C22" s="261"/>
      <c r="D22" s="261"/>
      <c r="E22" s="261"/>
      <c r="F22" s="98"/>
      <c r="G22" s="99"/>
      <c r="H22" s="188">
        <f>'Long form Partial &gt;$100K wages'!D5</f>
        <v>0</v>
      </c>
      <c r="J22" s="2"/>
    </row>
    <row r="23" spans="1:12" ht="15.75" customHeight="1" x14ac:dyDescent="0.35">
      <c r="A23" s="260" t="s">
        <v>155</v>
      </c>
      <c r="B23" s="261"/>
      <c r="C23" s="261"/>
      <c r="D23" s="261"/>
      <c r="E23" s="261"/>
      <c r="F23" s="100"/>
      <c r="G23" s="101"/>
      <c r="H23" s="39">
        <f>'Long form Partial &gt;$100K wages'!J5</f>
        <v>0</v>
      </c>
      <c r="J23" s="2"/>
    </row>
    <row r="24" spans="1:12" ht="15.75" customHeight="1" x14ac:dyDescent="0.35">
      <c r="A24" s="339" t="s">
        <v>25</v>
      </c>
      <c r="B24" s="339"/>
      <c r="C24" s="339"/>
      <c r="D24" s="339"/>
      <c r="E24" s="339"/>
      <c r="F24" s="102"/>
      <c r="G24" s="102"/>
      <c r="H24" s="38">
        <f>SUM(H22:H23)</f>
        <v>0</v>
      </c>
      <c r="J24" s="2"/>
    </row>
    <row r="25" spans="1:12" ht="15.75" customHeight="1" x14ac:dyDescent="0.35">
      <c r="A25" s="293" t="s">
        <v>76</v>
      </c>
      <c r="B25" s="294"/>
      <c r="C25" s="294"/>
      <c r="D25" s="294"/>
      <c r="E25" s="294"/>
      <c r="F25" s="103"/>
      <c r="G25" s="104"/>
      <c r="H25" s="38">
        <f>'Long form Partial &gt;$100K wages'!F5</f>
        <v>0</v>
      </c>
      <c r="J25" s="2"/>
    </row>
    <row r="26" spans="1:12" ht="15.5" x14ac:dyDescent="0.35">
      <c r="A26" s="293" t="s">
        <v>77</v>
      </c>
      <c r="B26" s="294"/>
      <c r="C26" s="294"/>
      <c r="D26" s="294"/>
      <c r="E26" s="294"/>
      <c r="F26" s="103"/>
      <c r="G26" s="104"/>
      <c r="H26" s="38">
        <f>'Long form Partial &gt;$100K wages'!L5</f>
        <v>0</v>
      </c>
      <c r="J26" s="2"/>
    </row>
    <row r="27" spans="1:12" ht="15.75" customHeight="1" x14ac:dyDescent="0.35">
      <c r="A27" s="293" t="s">
        <v>61</v>
      </c>
      <c r="B27" s="294"/>
      <c r="C27" s="294"/>
      <c r="D27" s="294"/>
      <c r="E27" s="294"/>
      <c r="F27" s="63"/>
      <c r="G27" s="63"/>
      <c r="H27" s="38">
        <f>H24-H25-H26</f>
        <v>0</v>
      </c>
      <c r="J27" s="34"/>
    </row>
    <row r="28" spans="1:12" s="4" customFormat="1" ht="28.5" customHeight="1" x14ac:dyDescent="0.35">
      <c r="A28" s="340" t="s">
        <v>26</v>
      </c>
      <c r="B28" s="341"/>
      <c r="C28" s="341"/>
      <c r="D28" s="341"/>
      <c r="E28" s="341"/>
      <c r="F28" s="342"/>
      <c r="G28" s="23"/>
      <c r="H28" s="38">
        <f>H18-H25-H26</f>
        <v>0</v>
      </c>
      <c r="I28" s="46"/>
      <c r="J28" s="16"/>
    </row>
    <row r="29" spans="1:12" ht="18.5" x14ac:dyDescent="0.45">
      <c r="A29" s="303" t="s">
        <v>28</v>
      </c>
      <c r="B29" s="304"/>
      <c r="C29" s="304"/>
      <c r="D29" s="304"/>
      <c r="E29" s="304"/>
      <c r="F29" s="304"/>
      <c r="G29" s="305"/>
      <c r="H29" s="40">
        <f>H28</f>
        <v>0</v>
      </c>
      <c r="I29" s="48"/>
      <c r="J29" s="27"/>
    </row>
    <row r="30" spans="1:12" ht="27.75" customHeight="1" x14ac:dyDescent="0.35">
      <c r="A30" s="12"/>
      <c r="B30" s="12"/>
      <c r="C30" s="12"/>
      <c r="D30" s="12"/>
      <c r="E30" s="12"/>
      <c r="F30" s="12"/>
      <c r="G30" s="12"/>
      <c r="H30" s="12"/>
      <c r="I30" s="49"/>
      <c r="J30" s="109"/>
      <c r="K30" s="1"/>
      <c r="L30" s="1"/>
    </row>
    <row r="31" spans="1:12" s="18" customFormat="1" ht="34" customHeight="1" x14ac:dyDescent="0.45">
      <c r="A31" s="317" t="s">
        <v>138</v>
      </c>
      <c r="B31" s="317"/>
      <c r="C31" s="317"/>
      <c r="D31" s="317"/>
      <c r="E31" s="317"/>
      <c r="F31" s="317"/>
      <c r="G31" s="317"/>
      <c r="H31" s="317"/>
      <c r="I31" s="46"/>
      <c r="J31" s="17"/>
    </row>
    <row r="32" spans="1:12" ht="19.5" customHeight="1" x14ac:dyDescent="0.35">
      <c r="A32" s="318"/>
      <c r="B32" s="319"/>
      <c r="C32" s="319"/>
      <c r="D32" s="319"/>
      <c r="E32" s="319"/>
      <c r="F32" s="320"/>
      <c r="G32" s="321"/>
      <c r="H32" s="321"/>
      <c r="I32" s="47"/>
      <c r="J32" s="50" t="s">
        <v>139</v>
      </c>
    </row>
    <row r="33" spans="1:10" ht="44.25" customHeight="1" x14ac:dyDescent="0.35">
      <c r="A33" s="322"/>
      <c r="B33" s="322"/>
      <c r="C33" s="322"/>
      <c r="D33" s="322"/>
      <c r="E33" s="322"/>
      <c r="F33" s="322"/>
      <c r="G33" s="322"/>
      <c r="H33" s="322"/>
      <c r="I33" s="47"/>
      <c r="J33" s="44" t="s">
        <v>139</v>
      </c>
    </row>
    <row r="34" spans="1:10" ht="18.5" x14ac:dyDescent="0.45">
      <c r="A34" s="317" t="s">
        <v>68</v>
      </c>
      <c r="B34" s="317"/>
      <c r="C34" s="317"/>
      <c r="D34" s="317"/>
      <c r="E34" s="317"/>
      <c r="F34" s="317"/>
      <c r="G34" s="317"/>
      <c r="H34" s="317"/>
    </row>
    <row r="35" spans="1:10" ht="30.65" customHeight="1" x14ac:dyDescent="0.35">
      <c r="A35" s="312" t="s">
        <v>27</v>
      </c>
      <c r="B35" s="313"/>
      <c r="C35" s="313"/>
      <c r="D35" s="313"/>
      <c r="E35" s="313"/>
      <c r="F35" s="314"/>
      <c r="G35" s="315"/>
      <c r="H35" s="316"/>
    </row>
    <row r="36" spans="1:10" ht="29.25" customHeight="1" x14ac:dyDescent="0.35">
      <c r="A36" s="325"/>
      <c r="B36" s="325"/>
      <c r="C36" s="325"/>
      <c r="D36" s="325"/>
      <c r="E36" s="325"/>
      <c r="F36" s="325"/>
      <c r="G36" s="325"/>
      <c r="H36" s="325"/>
      <c r="I36" s="47"/>
      <c r="J36" s="310" t="s">
        <v>20</v>
      </c>
    </row>
    <row r="37" spans="1:10" ht="33" customHeight="1" x14ac:dyDescent="0.45">
      <c r="A37" s="317" t="s">
        <v>23</v>
      </c>
      <c r="B37" s="317"/>
      <c r="C37" s="317"/>
      <c r="D37" s="317"/>
      <c r="E37" s="317"/>
      <c r="F37" s="317"/>
      <c r="G37" s="317"/>
      <c r="H37" s="317"/>
      <c r="I37" s="47"/>
      <c r="J37" s="311"/>
    </row>
    <row r="38" spans="1:10" ht="35.15" customHeight="1" thickBot="1" x14ac:dyDescent="0.4">
      <c r="A38" s="312" t="s">
        <v>4</v>
      </c>
      <c r="B38" s="313"/>
      <c r="C38" s="313"/>
      <c r="D38" s="313"/>
      <c r="E38" s="313"/>
      <c r="F38" s="313"/>
      <c r="G38" s="313"/>
      <c r="H38" s="314"/>
    </row>
    <row r="39" spans="1:10" ht="41.5" customHeight="1" thickBot="1" x14ac:dyDescent="0.4">
      <c r="A39" s="312" t="s">
        <v>0</v>
      </c>
      <c r="B39" s="313"/>
      <c r="C39" s="313"/>
      <c r="D39" s="313"/>
      <c r="E39" s="313"/>
      <c r="F39" s="314"/>
      <c r="G39" s="315">
        <v>0</v>
      </c>
      <c r="H39" s="316"/>
      <c r="I39" s="107"/>
      <c r="J39" s="59"/>
    </row>
    <row r="40" spans="1:10" ht="19.5" customHeight="1" thickBot="1" x14ac:dyDescent="0.4">
      <c r="A40" s="322"/>
      <c r="B40" s="322"/>
      <c r="C40" s="322"/>
      <c r="D40" s="322"/>
      <c r="E40" s="322"/>
      <c r="F40" s="322"/>
      <c r="G40" s="322"/>
      <c r="H40" s="322"/>
      <c r="I40" s="53"/>
      <c r="J40" s="108"/>
    </row>
    <row r="41" spans="1:10" ht="26.5" thickBot="1" x14ac:dyDescent="0.65">
      <c r="A41" s="323" t="s">
        <v>3</v>
      </c>
      <c r="B41" s="324"/>
      <c r="C41" s="324"/>
      <c r="D41" s="324"/>
      <c r="E41" s="324"/>
      <c r="F41" s="324"/>
      <c r="G41" s="324"/>
      <c r="H41" s="324"/>
      <c r="I41" s="53"/>
      <c r="J41" s="52"/>
    </row>
    <row r="42" spans="1:10" ht="26" x14ac:dyDescent="0.6">
      <c r="A42" s="123" t="s">
        <v>71</v>
      </c>
      <c r="B42" s="123"/>
      <c r="C42" s="123"/>
      <c r="D42" s="123"/>
      <c r="E42" s="123"/>
      <c r="F42" s="123"/>
      <c r="G42" s="123"/>
      <c r="H42" s="124">
        <f>+(H29-G35-G39)/2</f>
        <v>0</v>
      </c>
      <c r="I42" s="53"/>
      <c r="J42" s="52"/>
    </row>
    <row r="43" spans="1:10" ht="21" x14ac:dyDescent="0.5">
      <c r="A43" s="54" t="s">
        <v>34</v>
      </c>
      <c r="B43" s="55"/>
      <c r="C43" s="55"/>
      <c r="D43" s="55"/>
      <c r="E43" s="55"/>
      <c r="F43" s="55"/>
      <c r="G43" s="55"/>
      <c r="H43" s="174" t="str">
        <f>IF(H6="Yes","$10,000,000.00","$2,000,000.00")</f>
        <v>$2,000,000.00</v>
      </c>
      <c r="I43" s="53"/>
      <c r="J43" s="52"/>
    </row>
    <row r="44" spans="1:10" ht="21" x14ac:dyDescent="0.5">
      <c r="A44" s="57" t="s">
        <v>35</v>
      </c>
      <c r="B44" s="55"/>
      <c r="C44" s="55"/>
      <c r="D44" s="55"/>
      <c r="E44" s="55"/>
      <c r="F44" s="55"/>
      <c r="G44" s="55"/>
      <c r="H44" s="60">
        <f>IF(AND(H5=72, H6="No"), (H28-G33-G37)/2*3.5, (H28-G33-G37)/2*2.5)</f>
        <v>0</v>
      </c>
    </row>
    <row r="45" spans="1:10" ht="23.5" x14ac:dyDescent="0.55000000000000004">
      <c r="A45" s="61" t="s">
        <v>36</v>
      </c>
      <c r="B45" s="55"/>
      <c r="C45" s="55"/>
      <c r="D45" s="55"/>
      <c r="E45" s="55"/>
      <c r="F45" s="55"/>
      <c r="G45" s="55"/>
      <c r="H45" s="58">
        <f>IF(H44&gt;H43,H43,H44)</f>
        <v>0</v>
      </c>
    </row>
  </sheetData>
  <sheetProtection algorithmName="SHA-512" hashValue="lNDMCkJI42DnXaAvVcCMcbMhRDlz+yiXyJtySrEvtjju4jsbJMLNuRzWUaCzOQPprABs077D+uhKwVe+dWxogw==" saltValue="du0ZF/6XCXafbOf6fgg49Q==" spinCount="100000" sheet="1" objects="1" scenarios="1" formatCells="0" formatColumns="0" formatRows="0" insertColumns="0" insertRows="0"/>
  <protectedRanges>
    <protectedRange sqref="G39" name="Range11"/>
    <protectedRange sqref="G35" name="Range10"/>
    <protectedRange sqref="G32" name="Range9"/>
    <protectedRange sqref="F13:G17" name="Section 1B"/>
    <protectedRange sqref="F22:G23" name="Section 1B2"/>
    <protectedRange sqref="F25:G26" name="Range8"/>
  </protectedRanges>
  <mergeCells count="43">
    <mergeCell ref="A40:H40"/>
    <mergeCell ref="A41:H41"/>
    <mergeCell ref="A35:F35"/>
    <mergeCell ref="G35:H35"/>
    <mergeCell ref="A36:H36"/>
    <mergeCell ref="A37:H37"/>
    <mergeCell ref="A38:H38"/>
    <mergeCell ref="J36:J37"/>
    <mergeCell ref="A39:F39"/>
    <mergeCell ref="G39:H39"/>
    <mergeCell ref="A29:G29"/>
    <mergeCell ref="A31:H31"/>
    <mergeCell ref="A32:F32"/>
    <mergeCell ref="G32:H32"/>
    <mergeCell ref="A33:H33"/>
    <mergeCell ref="A34:H34"/>
    <mergeCell ref="A23:E23"/>
    <mergeCell ref="A24:E24"/>
    <mergeCell ref="A25:E25"/>
    <mergeCell ref="A27:E27"/>
    <mergeCell ref="A28:F28"/>
    <mergeCell ref="A26:E26"/>
    <mergeCell ref="A22:E22"/>
    <mergeCell ref="A10:H10"/>
    <mergeCell ref="A1:H1"/>
    <mergeCell ref="A7:H7"/>
    <mergeCell ref="A8:H8"/>
    <mergeCell ref="A9:H9"/>
    <mergeCell ref="D3:F3"/>
    <mergeCell ref="A5:G5"/>
    <mergeCell ref="A6:H6"/>
    <mergeCell ref="A15:E15"/>
    <mergeCell ref="A16:E16"/>
    <mergeCell ref="A17:E17"/>
    <mergeCell ref="A18:E18"/>
    <mergeCell ref="A19:H19"/>
    <mergeCell ref="A11:E11"/>
    <mergeCell ref="A12:E12"/>
    <mergeCell ref="A13:E13"/>
    <mergeCell ref="J11:J14"/>
    <mergeCell ref="A14:E14"/>
    <mergeCell ref="A4:G4"/>
    <mergeCell ref="A21:H21"/>
  </mergeCells>
  <conditionalFormatting sqref="A6:H6">
    <cfRule type="containsText" dxfId="8" priority="1" stopIfTrue="1" operator="containsText" text="Yes">
      <formula>NOT(ISERROR(SEARCH("Yes",A6)))</formula>
    </cfRule>
    <cfRule type="containsText" dxfId="7" priority="2" operator="containsText" text=" Do Not Need">
      <formula>NOT(ISERROR(SEARCH(" Do Not Need",A6)))</formula>
    </cfRule>
    <cfRule type="containsText" dxfId="6" priority="3" operator="containsText" text="Complete this form">
      <formula>NOT(ISERROR(SEARCH("Complete this form",A6)))</formula>
    </cfRule>
  </conditionalFormatting>
  <dataValidations disablePrompts="1" count="1">
    <dataValidation type="list" allowBlank="1" showInputMessage="1" showErrorMessage="1" sqref="H4:H5" xr:uid="{00000000-0002-0000-0700-000000000000}">
      <formula1>$K$1:$K$2</formula1>
    </dataValidation>
  </dataValidations>
  <pageMargins left="0.7" right="0.7" top="0.75" bottom="0.75" header="0.3" footer="0.3"/>
  <pageSetup scale="57" orientation="portrait" r:id="rId1"/>
  <colBreaks count="1" manualBreakCount="1">
    <brk id="1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104"/>
  <sheetViews>
    <sheetView showGridLines="0" topLeftCell="A2" workbookViewId="0">
      <selection activeCell="M7" sqref="M7"/>
    </sheetView>
  </sheetViews>
  <sheetFormatPr defaultRowHeight="14.5" x14ac:dyDescent="0.35"/>
  <cols>
    <col min="1" max="1" width="6.54296875" customWidth="1"/>
    <col min="2" max="2" width="10.1796875" customWidth="1"/>
    <col min="3" max="3" width="14.54296875" customWidth="1"/>
    <col min="4" max="4" width="15.54296875" customWidth="1"/>
    <col min="5" max="5" width="13.54296875" customWidth="1"/>
    <col min="6" max="6" width="10.7265625" customWidth="1"/>
    <col min="7" max="7" width="2" customWidth="1"/>
    <col min="8" max="8" width="11.1796875" customWidth="1"/>
    <col min="9" max="9" width="12.81640625" customWidth="1"/>
    <col min="10" max="10" width="9.1796875" style="137"/>
  </cols>
  <sheetData>
    <row r="1" spans="1:12" x14ac:dyDescent="0.35">
      <c r="A1" t="s">
        <v>70</v>
      </c>
      <c r="C1" s="120"/>
      <c r="D1" s="120"/>
      <c r="E1" s="120"/>
      <c r="F1" s="120"/>
      <c r="J1"/>
    </row>
    <row r="2" spans="1:12" ht="27.75" customHeight="1" thickBot="1" x14ac:dyDescent="0.5">
      <c r="A2" s="343" t="s">
        <v>43</v>
      </c>
      <c r="B2" s="343"/>
      <c r="C2" s="343"/>
      <c r="D2" s="343"/>
      <c r="E2" s="343"/>
      <c r="F2" s="343"/>
      <c r="G2" s="132"/>
      <c r="H2" s="132"/>
      <c r="I2" s="132"/>
      <c r="J2" s="132"/>
      <c r="K2" s="132"/>
      <c r="L2" s="132"/>
    </row>
    <row r="3" spans="1:12" ht="15" thickBot="1" x14ac:dyDescent="0.4">
      <c r="A3" s="344" t="s">
        <v>64</v>
      </c>
      <c r="B3" s="344"/>
      <c r="C3" s="344"/>
      <c r="D3" s="344"/>
      <c r="E3" s="344"/>
      <c r="F3" s="344"/>
      <c r="G3" s="344"/>
      <c r="H3" s="344"/>
      <c r="I3" s="344"/>
      <c r="J3" s="344"/>
      <c r="K3" s="344"/>
      <c r="L3" s="344"/>
    </row>
    <row r="4" spans="1:12" s="51" customFormat="1" ht="87" customHeight="1" thickBot="1" x14ac:dyDescent="0.4">
      <c r="A4" s="82"/>
      <c r="B4" s="81" t="s">
        <v>51</v>
      </c>
      <c r="C4" s="75" t="s">
        <v>59</v>
      </c>
      <c r="D4" s="75" t="s">
        <v>58</v>
      </c>
      <c r="E4" s="75" t="s">
        <v>41</v>
      </c>
      <c r="F4" s="77" t="s">
        <v>55</v>
      </c>
      <c r="H4" s="131" t="s">
        <v>86</v>
      </c>
      <c r="I4" s="75" t="s">
        <v>87</v>
      </c>
      <c r="J4" s="75" t="s">
        <v>58</v>
      </c>
      <c r="K4" s="75" t="s">
        <v>41</v>
      </c>
      <c r="L4" s="77" t="s">
        <v>55</v>
      </c>
    </row>
    <row r="5" spans="1:12" ht="15" thickBot="1" x14ac:dyDescent="0.4">
      <c r="A5" s="78" t="s">
        <v>44</v>
      </c>
      <c r="B5" s="74">
        <f>COUNT(C6:C102)</f>
        <v>0</v>
      </c>
      <c r="C5" s="79">
        <f>SUM(C6:C102)</f>
        <v>0</v>
      </c>
      <c r="D5" s="79">
        <f t="shared" ref="D5:F5" si="0">SUM(D6:D102)</f>
        <v>0</v>
      </c>
      <c r="E5" s="79">
        <v>100000</v>
      </c>
      <c r="F5" s="80">
        <f t="shared" si="0"/>
        <v>0</v>
      </c>
      <c r="H5" s="74">
        <f>COUNT(I6:I102)</f>
        <v>0</v>
      </c>
      <c r="I5" s="79">
        <f>SUM(I6:I102)</f>
        <v>0</v>
      </c>
      <c r="J5" s="79">
        <f t="shared" ref="J5" si="1">SUM(J6:J102)</f>
        <v>0</v>
      </c>
      <c r="K5" s="79">
        <v>100000</v>
      </c>
      <c r="L5" s="80">
        <f t="shared" ref="L5" si="2">SUM(L6:L102)</f>
        <v>0</v>
      </c>
    </row>
    <row r="6" spans="1:12" x14ac:dyDescent="0.35">
      <c r="A6" s="201"/>
      <c r="B6" s="201"/>
      <c r="C6" s="199"/>
      <c r="D6" s="199">
        <f t="shared" ref="D6:D37" si="3">SUM(C6)</f>
        <v>0</v>
      </c>
      <c r="E6" s="7">
        <f t="shared" ref="E6:E37" si="4">IF(C6&gt;0,16666,0)</f>
        <v>0</v>
      </c>
      <c r="F6" s="7">
        <f>IF((D6-E6)&gt;0,(D6-E6),0)</f>
        <v>0</v>
      </c>
      <c r="H6" s="201"/>
      <c r="I6" s="199"/>
      <c r="J6" s="106">
        <f t="shared" ref="J6:J69" si="5">SUM(I6)</f>
        <v>0</v>
      </c>
      <c r="K6" s="7">
        <f t="shared" ref="K6:K9" si="6">IF(I6&gt;0,16666,0)</f>
        <v>0</v>
      </c>
      <c r="L6" s="7">
        <f>IF((J6-K6)&gt;0,(J6-K6),0)</f>
        <v>0</v>
      </c>
    </row>
    <row r="7" spans="1:12" x14ac:dyDescent="0.35">
      <c r="A7" s="201"/>
      <c r="B7" s="201"/>
      <c r="C7" s="199"/>
      <c r="D7" s="199">
        <f t="shared" si="3"/>
        <v>0</v>
      </c>
      <c r="E7" s="7">
        <f t="shared" si="4"/>
        <v>0</v>
      </c>
      <c r="F7" s="7">
        <f t="shared" ref="F7:F70" si="7">IF((D7-E7)&gt;0,(D7-E7),0)</f>
        <v>0</v>
      </c>
      <c r="H7" s="201"/>
      <c r="I7" s="199"/>
      <c r="J7" s="106">
        <f t="shared" si="5"/>
        <v>0</v>
      </c>
      <c r="K7" s="7">
        <f t="shared" si="6"/>
        <v>0</v>
      </c>
      <c r="L7" s="7">
        <f t="shared" ref="L7:L9" si="8">IF((J7-K7)&gt;0,(J7-K7),0)</f>
        <v>0</v>
      </c>
    </row>
    <row r="8" spans="1:12" x14ac:dyDescent="0.35">
      <c r="A8" s="201"/>
      <c r="B8" s="201"/>
      <c r="C8" s="199"/>
      <c r="D8" s="199">
        <f t="shared" si="3"/>
        <v>0</v>
      </c>
      <c r="E8" s="7">
        <f t="shared" si="4"/>
        <v>0</v>
      </c>
      <c r="F8" s="7">
        <f t="shared" si="7"/>
        <v>0</v>
      </c>
      <c r="H8" s="201"/>
      <c r="I8" s="199"/>
      <c r="J8" s="106">
        <f t="shared" si="5"/>
        <v>0</v>
      </c>
      <c r="K8" s="7">
        <f t="shared" si="6"/>
        <v>0</v>
      </c>
      <c r="L8" s="7">
        <f t="shared" si="8"/>
        <v>0</v>
      </c>
    </row>
    <row r="9" spans="1:12" x14ac:dyDescent="0.35">
      <c r="A9" s="201"/>
      <c r="B9" s="201"/>
      <c r="C9" s="199"/>
      <c r="D9" s="199">
        <f t="shared" si="3"/>
        <v>0</v>
      </c>
      <c r="E9" s="7">
        <f t="shared" si="4"/>
        <v>0</v>
      </c>
      <c r="F9" s="7">
        <f t="shared" si="7"/>
        <v>0</v>
      </c>
      <c r="H9" s="201"/>
      <c r="I9" s="199"/>
      <c r="J9" s="106">
        <f t="shared" si="5"/>
        <v>0</v>
      </c>
      <c r="K9" s="7">
        <f t="shared" si="6"/>
        <v>0</v>
      </c>
      <c r="L9" s="7">
        <f t="shared" si="8"/>
        <v>0</v>
      </c>
    </row>
    <row r="10" spans="1:12" x14ac:dyDescent="0.35">
      <c r="A10" s="201"/>
      <c r="B10" s="201"/>
      <c r="C10" s="199"/>
      <c r="D10" s="199">
        <f t="shared" si="3"/>
        <v>0</v>
      </c>
      <c r="E10" s="7">
        <f t="shared" si="4"/>
        <v>0</v>
      </c>
      <c r="F10" s="7">
        <f t="shared" si="7"/>
        <v>0</v>
      </c>
      <c r="H10" s="201"/>
      <c r="I10" s="201"/>
      <c r="J10" s="106">
        <f t="shared" si="5"/>
        <v>0</v>
      </c>
      <c r="K10" s="7">
        <f t="shared" ref="K10:K73" si="9">IF(I10&gt;0,16666,0)</f>
        <v>0</v>
      </c>
      <c r="L10" s="7">
        <f t="shared" ref="L10:L73" si="10">IF((J10-K10)&gt;0,(J10-K10),0)</f>
        <v>0</v>
      </c>
    </row>
    <row r="11" spans="1:12" x14ac:dyDescent="0.35">
      <c r="A11" s="201"/>
      <c r="B11" s="201"/>
      <c r="C11" s="199"/>
      <c r="D11" s="199">
        <f t="shared" si="3"/>
        <v>0</v>
      </c>
      <c r="E11" s="7">
        <f t="shared" si="4"/>
        <v>0</v>
      </c>
      <c r="F11" s="7">
        <f t="shared" si="7"/>
        <v>0</v>
      </c>
      <c r="H11" s="201"/>
      <c r="I11" s="201"/>
      <c r="J11" s="106">
        <f t="shared" si="5"/>
        <v>0</v>
      </c>
      <c r="K11" s="7">
        <f t="shared" si="9"/>
        <v>0</v>
      </c>
      <c r="L11" s="7">
        <f t="shared" si="10"/>
        <v>0</v>
      </c>
    </row>
    <row r="12" spans="1:12" x14ac:dyDescent="0.35">
      <c r="A12" s="201"/>
      <c r="B12" s="201"/>
      <c r="C12" s="199"/>
      <c r="D12" s="199">
        <f t="shared" si="3"/>
        <v>0</v>
      </c>
      <c r="E12" s="7">
        <f t="shared" si="4"/>
        <v>0</v>
      </c>
      <c r="F12" s="7">
        <f t="shared" si="7"/>
        <v>0</v>
      </c>
      <c r="H12" s="201"/>
      <c r="I12" s="201"/>
      <c r="J12" s="106">
        <f t="shared" si="5"/>
        <v>0</v>
      </c>
      <c r="K12" s="7">
        <f t="shared" si="9"/>
        <v>0</v>
      </c>
      <c r="L12" s="7">
        <f t="shared" si="10"/>
        <v>0</v>
      </c>
    </row>
    <row r="13" spans="1:12" x14ac:dyDescent="0.35">
      <c r="A13" s="201"/>
      <c r="B13" s="201"/>
      <c r="C13" s="199"/>
      <c r="D13" s="199">
        <f t="shared" si="3"/>
        <v>0</v>
      </c>
      <c r="E13" s="7">
        <f t="shared" si="4"/>
        <v>0</v>
      </c>
      <c r="F13" s="7">
        <f t="shared" si="7"/>
        <v>0</v>
      </c>
      <c r="H13" s="201"/>
      <c r="I13" s="201"/>
      <c r="J13" s="106">
        <f t="shared" si="5"/>
        <v>0</v>
      </c>
      <c r="K13" s="7">
        <f t="shared" si="9"/>
        <v>0</v>
      </c>
      <c r="L13" s="7">
        <f t="shared" si="10"/>
        <v>0</v>
      </c>
    </row>
    <row r="14" spans="1:12" x14ac:dyDescent="0.35">
      <c r="A14" s="201"/>
      <c r="B14" s="201"/>
      <c r="C14" s="199"/>
      <c r="D14" s="199">
        <f t="shared" si="3"/>
        <v>0</v>
      </c>
      <c r="E14" s="7">
        <f t="shared" si="4"/>
        <v>0</v>
      </c>
      <c r="F14" s="7">
        <f t="shared" si="7"/>
        <v>0</v>
      </c>
      <c r="H14" s="201"/>
      <c r="I14" s="201"/>
      <c r="J14" s="106">
        <f t="shared" si="5"/>
        <v>0</v>
      </c>
      <c r="K14" s="7">
        <f t="shared" si="9"/>
        <v>0</v>
      </c>
      <c r="L14" s="7">
        <f t="shared" si="10"/>
        <v>0</v>
      </c>
    </row>
    <row r="15" spans="1:12" x14ac:dyDescent="0.35">
      <c r="A15" s="201"/>
      <c r="B15" s="201"/>
      <c r="C15" s="199"/>
      <c r="D15" s="199">
        <f t="shared" si="3"/>
        <v>0</v>
      </c>
      <c r="E15" s="7">
        <f t="shared" si="4"/>
        <v>0</v>
      </c>
      <c r="F15" s="7">
        <f t="shared" si="7"/>
        <v>0</v>
      </c>
      <c r="H15" s="201"/>
      <c r="I15" s="201"/>
      <c r="J15" s="106">
        <f t="shared" si="5"/>
        <v>0</v>
      </c>
      <c r="K15" s="7">
        <f t="shared" si="9"/>
        <v>0</v>
      </c>
      <c r="L15" s="7">
        <f t="shared" si="10"/>
        <v>0</v>
      </c>
    </row>
    <row r="16" spans="1:12" x14ac:dyDescent="0.35">
      <c r="A16" s="201"/>
      <c r="B16" s="201"/>
      <c r="C16" s="199"/>
      <c r="D16" s="199">
        <f t="shared" si="3"/>
        <v>0</v>
      </c>
      <c r="E16" s="7">
        <f t="shared" si="4"/>
        <v>0</v>
      </c>
      <c r="F16" s="7">
        <f t="shared" si="7"/>
        <v>0</v>
      </c>
      <c r="H16" s="201"/>
      <c r="I16" s="201"/>
      <c r="J16" s="106">
        <f t="shared" si="5"/>
        <v>0</v>
      </c>
      <c r="K16" s="7">
        <f t="shared" si="9"/>
        <v>0</v>
      </c>
      <c r="L16" s="7">
        <f t="shared" si="10"/>
        <v>0</v>
      </c>
    </row>
    <row r="17" spans="1:12" x14ac:dyDescent="0.35">
      <c r="A17" s="201"/>
      <c r="B17" s="201"/>
      <c r="C17" s="199"/>
      <c r="D17" s="199">
        <f t="shared" si="3"/>
        <v>0</v>
      </c>
      <c r="E17" s="7">
        <f t="shared" si="4"/>
        <v>0</v>
      </c>
      <c r="F17" s="7">
        <f t="shared" si="7"/>
        <v>0</v>
      </c>
      <c r="H17" s="201"/>
      <c r="I17" s="201"/>
      <c r="J17" s="106">
        <f t="shared" si="5"/>
        <v>0</v>
      </c>
      <c r="K17" s="7">
        <f t="shared" si="9"/>
        <v>0</v>
      </c>
      <c r="L17" s="7">
        <f t="shared" si="10"/>
        <v>0</v>
      </c>
    </row>
    <row r="18" spans="1:12" x14ac:dyDescent="0.35">
      <c r="A18" s="201"/>
      <c r="B18" s="201"/>
      <c r="C18" s="199"/>
      <c r="D18" s="199">
        <f t="shared" si="3"/>
        <v>0</v>
      </c>
      <c r="E18" s="7">
        <f t="shared" si="4"/>
        <v>0</v>
      </c>
      <c r="F18" s="7">
        <f t="shared" si="7"/>
        <v>0</v>
      </c>
      <c r="H18" s="201"/>
      <c r="I18" s="201"/>
      <c r="J18" s="106">
        <f t="shared" si="5"/>
        <v>0</v>
      </c>
      <c r="K18" s="7">
        <f t="shared" si="9"/>
        <v>0</v>
      </c>
      <c r="L18" s="7">
        <f t="shared" si="10"/>
        <v>0</v>
      </c>
    </row>
    <row r="19" spans="1:12" x14ac:dyDescent="0.35">
      <c r="A19" s="201"/>
      <c r="B19" s="201"/>
      <c r="C19" s="201"/>
      <c r="D19" s="199">
        <f t="shared" si="3"/>
        <v>0</v>
      </c>
      <c r="E19" s="7">
        <f t="shared" si="4"/>
        <v>0</v>
      </c>
      <c r="F19" s="7">
        <f t="shared" si="7"/>
        <v>0</v>
      </c>
      <c r="H19" s="201"/>
      <c r="I19" s="201"/>
      <c r="J19" s="106">
        <f t="shared" si="5"/>
        <v>0</v>
      </c>
      <c r="K19" s="7">
        <f t="shared" si="9"/>
        <v>0</v>
      </c>
      <c r="L19" s="7">
        <f t="shared" si="10"/>
        <v>0</v>
      </c>
    </row>
    <row r="20" spans="1:12" x14ac:dyDescent="0.35">
      <c r="A20" s="201"/>
      <c r="B20" s="201"/>
      <c r="C20" s="201"/>
      <c r="D20" s="199">
        <f t="shared" si="3"/>
        <v>0</v>
      </c>
      <c r="E20" s="7">
        <f t="shared" si="4"/>
        <v>0</v>
      </c>
      <c r="F20" s="7">
        <f t="shared" si="7"/>
        <v>0</v>
      </c>
      <c r="H20" s="201"/>
      <c r="I20" s="201"/>
      <c r="J20" s="106">
        <f t="shared" si="5"/>
        <v>0</v>
      </c>
      <c r="K20" s="7">
        <f t="shared" si="9"/>
        <v>0</v>
      </c>
      <c r="L20" s="7">
        <f t="shared" si="10"/>
        <v>0</v>
      </c>
    </row>
    <row r="21" spans="1:12" x14ac:dyDescent="0.35">
      <c r="A21" s="201"/>
      <c r="B21" s="201"/>
      <c r="C21" s="201"/>
      <c r="D21" s="199">
        <f t="shared" si="3"/>
        <v>0</v>
      </c>
      <c r="E21" s="7">
        <f t="shared" si="4"/>
        <v>0</v>
      </c>
      <c r="F21" s="7">
        <f t="shared" si="7"/>
        <v>0</v>
      </c>
      <c r="H21" s="201"/>
      <c r="I21" s="201"/>
      <c r="J21" s="106">
        <f t="shared" si="5"/>
        <v>0</v>
      </c>
      <c r="K21" s="7">
        <f t="shared" si="9"/>
        <v>0</v>
      </c>
      <c r="L21" s="7">
        <f t="shared" si="10"/>
        <v>0</v>
      </c>
    </row>
    <row r="22" spans="1:12" x14ac:dyDescent="0.35">
      <c r="A22" s="201"/>
      <c r="B22" s="201"/>
      <c r="C22" s="201"/>
      <c r="D22" s="199">
        <f t="shared" si="3"/>
        <v>0</v>
      </c>
      <c r="E22" s="7">
        <f t="shared" si="4"/>
        <v>0</v>
      </c>
      <c r="F22" s="7">
        <f t="shared" si="7"/>
        <v>0</v>
      </c>
      <c r="H22" s="201"/>
      <c r="I22" s="201"/>
      <c r="J22" s="106">
        <f t="shared" si="5"/>
        <v>0</v>
      </c>
      <c r="K22" s="7">
        <f t="shared" si="9"/>
        <v>0</v>
      </c>
      <c r="L22" s="7">
        <f t="shared" si="10"/>
        <v>0</v>
      </c>
    </row>
    <row r="23" spans="1:12" x14ac:dyDescent="0.35">
      <c r="A23" s="201"/>
      <c r="B23" s="201"/>
      <c r="C23" s="201"/>
      <c r="D23" s="199">
        <f t="shared" si="3"/>
        <v>0</v>
      </c>
      <c r="E23" s="7">
        <f t="shared" si="4"/>
        <v>0</v>
      </c>
      <c r="F23" s="7">
        <f t="shared" si="7"/>
        <v>0</v>
      </c>
      <c r="H23" s="201"/>
      <c r="I23" s="201"/>
      <c r="J23" s="106">
        <f t="shared" si="5"/>
        <v>0</v>
      </c>
      <c r="K23" s="7">
        <f t="shared" si="9"/>
        <v>0</v>
      </c>
      <c r="L23" s="7">
        <f t="shared" si="10"/>
        <v>0</v>
      </c>
    </row>
    <row r="24" spans="1:12" x14ac:dyDescent="0.35">
      <c r="A24" s="201"/>
      <c r="B24" s="201"/>
      <c r="C24" s="201"/>
      <c r="D24" s="199">
        <f t="shared" si="3"/>
        <v>0</v>
      </c>
      <c r="E24" s="7">
        <f t="shared" si="4"/>
        <v>0</v>
      </c>
      <c r="F24" s="7">
        <f t="shared" si="7"/>
        <v>0</v>
      </c>
      <c r="H24" s="201"/>
      <c r="I24" s="201"/>
      <c r="J24" s="106">
        <f t="shared" si="5"/>
        <v>0</v>
      </c>
      <c r="K24" s="7">
        <f t="shared" si="9"/>
        <v>0</v>
      </c>
      <c r="L24" s="7">
        <f t="shared" si="10"/>
        <v>0</v>
      </c>
    </row>
    <row r="25" spans="1:12" x14ac:dyDescent="0.35">
      <c r="A25" s="201"/>
      <c r="B25" s="201"/>
      <c r="C25" s="201"/>
      <c r="D25" s="199">
        <f t="shared" si="3"/>
        <v>0</v>
      </c>
      <c r="E25" s="7">
        <f t="shared" si="4"/>
        <v>0</v>
      </c>
      <c r="F25" s="7">
        <f t="shared" si="7"/>
        <v>0</v>
      </c>
      <c r="H25" s="201"/>
      <c r="I25" s="201"/>
      <c r="J25" s="106">
        <f t="shared" si="5"/>
        <v>0</v>
      </c>
      <c r="K25" s="7">
        <f t="shared" si="9"/>
        <v>0</v>
      </c>
      <c r="L25" s="7">
        <f t="shared" si="10"/>
        <v>0</v>
      </c>
    </row>
    <row r="26" spans="1:12" x14ac:dyDescent="0.35">
      <c r="A26" s="201"/>
      <c r="B26" s="201"/>
      <c r="C26" s="201"/>
      <c r="D26" s="199">
        <f t="shared" si="3"/>
        <v>0</v>
      </c>
      <c r="E26" s="7">
        <f t="shared" si="4"/>
        <v>0</v>
      </c>
      <c r="F26" s="7">
        <f t="shared" si="7"/>
        <v>0</v>
      </c>
      <c r="H26" s="201"/>
      <c r="I26" s="201"/>
      <c r="J26" s="106">
        <f t="shared" si="5"/>
        <v>0</v>
      </c>
      <c r="K26" s="7">
        <f t="shared" si="9"/>
        <v>0</v>
      </c>
      <c r="L26" s="7">
        <f t="shared" si="10"/>
        <v>0</v>
      </c>
    </row>
    <row r="27" spans="1:12" x14ac:dyDescent="0.35">
      <c r="A27" s="201"/>
      <c r="B27" s="201"/>
      <c r="C27" s="201"/>
      <c r="D27" s="199">
        <f t="shared" si="3"/>
        <v>0</v>
      </c>
      <c r="E27" s="7">
        <f t="shared" si="4"/>
        <v>0</v>
      </c>
      <c r="F27" s="7">
        <f t="shared" si="7"/>
        <v>0</v>
      </c>
      <c r="H27" s="201"/>
      <c r="I27" s="201"/>
      <c r="J27" s="106">
        <f t="shared" si="5"/>
        <v>0</v>
      </c>
      <c r="K27" s="7">
        <f t="shared" si="9"/>
        <v>0</v>
      </c>
      <c r="L27" s="7">
        <f t="shared" si="10"/>
        <v>0</v>
      </c>
    </row>
    <row r="28" spans="1:12" x14ac:dyDescent="0.35">
      <c r="A28" s="201"/>
      <c r="B28" s="201"/>
      <c r="C28" s="201"/>
      <c r="D28" s="199">
        <f t="shared" si="3"/>
        <v>0</v>
      </c>
      <c r="E28" s="7">
        <f t="shared" si="4"/>
        <v>0</v>
      </c>
      <c r="F28" s="7">
        <f t="shared" si="7"/>
        <v>0</v>
      </c>
      <c r="H28" s="201"/>
      <c r="I28" s="201"/>
      <c r="J28" s="106">
        <f t="shared" si="5"/>
        <v>0</v>
      </c>
      <c r="K28" s="7">
        <f t="shared" si="9"/>
        <v>0</v>
      </c>
      <c r="L28" s="7">
        <f t="shared" si="10"/>
        <v>0</v>
      </c>
    </row>
    <row r="29" spans="1:12" x14ac:dyDescent="0.35">
      <c r="A29" s="201"/>
      <c r="B29" s="201"/>
      <c r="C29" s="201"/>
      <c r="D29" s="199">
        <f t="shared" si="3"/>
        <v>0</v>
      </c>
      <c r="E29" s="7">
        <f t="shared" si="4"/>
        <v>0</v>
      </c>
      <c r="F29" s="7">
        <f t="shared" si="7"/>
        <v>0</v>
      </c>
      <c r="H29" s="201"/>
      <c r="I29" s="201"/>
      <c r="J29" s="106">
        <f t="shared" si="5"/>
        <v>0</v>
      </c>
      <c r="K29" s="7">
        <f t="shared" si="9"/>
        <v>0</v>
      </c>
      <c r="L29" s="7">
        <f t="shared" si="10"/>
        <v>0</v>
      </c>
    </row>
    <row r="30" spans="1:12" x14ac:dyDescent="0.35">
      <c r="A30" s="201"/>
      <c r="B30" s="201"/>
      <c r="C30" s="201"/>
      <c r="D30" s="199">
        <f t="shared" si="3"/>
        <v>0</v>
      </c>
      <c r="E30" s="7">
        <f t="shared" si="4"/>
        <v>0</v>
      </c>
      <c r="F30" s="7">
        <f t="shared" si="7"/>
        <v>0</v>
      </c>
      <c r="H30" s="201"/>
      <c r="I30" s="201"/>
      <c r="J30" s="106">
        <f t="shared" si="5"/>
        <v>0</v>
      </c>
      <c r="K30" s="7">
        <f t="shared" si="9"/>
        <v>0</v>
      </c>
      <c r="L30" s="7">
        <f t="shared" si="10"/>
        <v>0</v>
      </c>
    </row>
    <row r="31" spans="1:12" x14ac:dyDescent="0.35">
      <c r="A31" s="201"/>
      <c r="B31" s="201"/>
      <c r="C31" s="201"/>
      <c r="D31" s="199">
        <f t="shared" si="3"/>
        <v>0</v>
      </c>
      <c r="E31" s="7">
        <f t="shared" si="4"/>
        <v>0</v>
      </c>
      <c r="F31" s="7">
        <f t="shared" si="7"/>
        <v>0</v>
      </c>
      <c r="H31" s="201"/>
      <c r="I31" s="201"/>
      <c r="J31" s="106">
        <f t="shared" si="5"/>
        <v>0</v>
      </c>
      <c r="K31" s="7">
        <f t="shared" si="9"/>
        <v>0</v>
      </c>
      <c r="L31" s="7">
        <f t="shared" si="10"/>
        <v>0</v>
      </c>
    </row>
    <row r="32" spans="1:12" x14ac:dyDescent="0.35">
      <c r="A32" s="201"/>
      <c r="B32" s="201"/>
      <c r="C32" s="201"/>
      <c r="D32" s="199">
        <f t="shared" si="3"/>
        <v>0</v>
      </c>
      <c r="E32" s="7">
        <f t="shared" si="4"/>
        <v>0</v>
      </c>
      <c r="F32" s="7">
        <f t="shared" si="7"/>
        <v>0</v>
      </c>
      <c r="H32" s="201"/>
      <c r="I32" s="201"/>
      <c r="J32" s="106">
        <f t="shared" si="5"/>
        <v>0</v>
      </c>
      <c r="K32" s="7">
        <f t="shared" si="9"/>
        <v>0</v>
      </c>
      <c r="L32" s="7">
        <f t="shared" si="10"/>
        <v>0</v>
      </c>
    </row>
    <row r="33" spans="1:12" x14ac:dyDescent="0.35">
      <c r="A33" s="201"/>
      <c r="B33" s="201"/>
      <c r="C33" s="201"/>
      <c r="D33" s="199">
        <f t="shared" si="3"/>
        <v>0</v>
      </c>
      <c r="E33" s="7">
        <f t="shared" si="4"/>
        <v>0</v>
      </c>
      <c r="F33" s="7">
        <f t="shared" si="7"/>
        <v>0</v>
      </c>
      <c r="H33" s="201"/>
      <c r="I33" s="201"/>
      <c r="J33" s="106">
        <f t="shared" si="5"/>
        <v>0</v>
      </c>
      <c r="K33" s="7">
        <f t="shared" si="9"/>
        <v>0</v>
      </c>
      <c r="L33" s="7">
        <f t="shared" si="10"/>
        <v>0</v>
      </c>
    </row>
    <row r="34" spans="1:12" x14ac:dyDescent="0.35">
      <c r="A34" s="201"/>
      <c r="B34" s="201"/>
      <c r="C34" s="201"/>
      <c r="D34" s="199">
        <f t="shared" si="3"/>
        <v>0</v>
      </c>
      <c r="E34" s="7">
        <f t="shared" si="4"/>
        <v>0</v>
      </c>
      <c r="F34" s="7">
        <f t="shared" si="7"/>
        <v>0</v>
      </c>
      <c r="H34" s="201"/>
      <c r="I34" s="201"/>
      <c r="J34" s="106">
        <f t="shared" si="5"/>
        <v>0</v>
      </c>
      <c r="K34" s="7">
        <f t="shared" si="9"/>
        <v>0</v>
      </c>
      <c r="L34" s="7">
        <f t="shared" si="10"/>
        <v>0</v>
      </c>
    </row>
    <row r="35" spans="1:12" x14ac:dyDescent="0.35">
      <c r="A35" s="201"/>
      <c r="B35" s="201"/>
      <c r="C35" s="201"/>
      <c r="D35" s="199">
        <f t="shared" si="3"/>
        <v>0</v>
      </c>
      <c r="E35" s="7">
        <f t="shared" si="4"/>
        <v>0</v>
      </c>
      <c r="F35" s="7">
        <f t="shared" si="7"/>
        <v>0</v>
      </c>
      <c r="H35" s="201"/>
      <c r="I35" s="201"/>
      <c r="J35" s="106">
        <f t="shared" si="5"/>
        <v>0</v>
      </c>
      <c r="K35" s="7">
        <f t="shared" si="9"/>
        <v>0</v>
      </c>
      <c r="L35" s="7">
        <f t="shared" si="10"/>
        <v>0</v>
      </c>
    </row>
    <row r="36" spans="1:12" x14ac:dyDescent="0.35">
      <c r="A36" s="201"/>
      <c r="B36" s="201"/>
      <c r="C36" s="201"/>
      <c r="D36" s="199">
        <f t="shared" si="3"/>
        <v>0</v>
      </c>
      <c r="E36" s="7">
        <f t="shared" si="4"/>
        <v>0</v>
      </c>
      <c r="F36" s="7">
        <f t="shared" si="7"/>
        <v>0</v>
      </c>
      <c r="H36" s="201"/>
      <c r="I36" s="201"/>
      <c r="J36" s="106">
        <f t="shared" si="5"/>
        <v>0</v>
      </c>
      <c r="K36" s="7">
        <f t="shared" si="9"/>
        <v>0</v>
      </c>
      <c r="L36" s="7">
        <f t="shared" si="10"/>
        <v>0</v>
      </c>
    </row>
    <row r="37" spans="1:12" x14ac:dyDescent="0.35">
      <c r="A37" s="201"/>
      <c r="B37" s="201"/>
      <c r="C37" s="201"/>
      <c r="D37" s="199">
        <f t="shared" si="3"/>
        <v>0</v>
      </c>
      <c r="E37" s="7">
        <f t="shared" si="4"/>
        <v>0</v>
      </c>
      <c r="F37" s="7">
        <f t="shared" si="7"/>
        <v>0</v>
      </c>
      <c r="H37" s="201"/>
      <c r="I37" s="201"/>
      <c r="J37" s="106">
        <f t="shared" si="5"/>
        <v>0</v>
      </c>
      <c r="K37" s="7">
        <f t="shared" si="9"/>
        <v>0</v>
      </c>
      <c r="L37" s="7">
        <f t="shared" si="10"/>
        <v>0</v>
      </c>
    </row>
    <row r="38" spans="1:12" x14ac:dyDescent="0.35">
      <c r="A38" s="201"/>
      <c r="B38" s="201"/>
      <c r="C38" s="201"/>
      <c r="D38" s="199">
        <f t="shared" ref="D38:D69" si="11">SUM(C38)</f>
        <v>0</v>
      </c>
      <c r="E38" s="7">
        <f t="shared" ref="E38:E69" si="12">IF(C38&gt;0,16666,0)</f>
        <v>0</v>
      </c>
      <c r="F38" s="7">
        <f t="shared" si="7"/>
        <v>0</v>
      </c>
      <c r="H38" s="201"/>
      <c r="I38" s="201"/>
      <c r="J38" s="106">
        <f t="shared" si="5"/>
        <v>0</v>
      </c>
      <c r="K38" s="7">
        <f t="shared" si="9"/>
        <v>0</v>
      </c>
      <c r="L38" s="7">
        <f t="shared" si="10"/>
        <v>0</v>
      </c>
    </row>
    <row r="39" spans="1:12" x14ac:dyDescent="0.35">
      <c r="A39" s="201"/>
      <c r="B39" s="201"/>
      <c r="C39" s="201"/>
      <c r="D39" s="199">
        <f t="shared" si="11"/>
        <v>0</v>
      </c>
      <c r="E39" s="7">
        <f t="shared" si="12"/>
        <v>0</v>
      </c>
      <c r="F39" s="7">
        <f t="shared" si="7"/>
        <v>0</v>
      </c>
      <c r="H39" s="201"/>
      <c r="I39" s="201"/>
      <c r="J39" s="106">
        <f t="shared" si="5"/>
        <v>0</v>
      </c>
      <c r="K39" s="7">
        <f t="shared" si="9"/>
        <v>0</v>
      </c>
      <c r="L39" s="7">
        <f t="shared" si="10"/>
        <v>0</v>
      </c>
    </row>
    <row r="40" spans="1:12" x14ac:dyDescent="0.35">
      <c r="A40" s="201"/>
      <c r="B40" s="201"/>
      <c r="C40" s="201"/>
      <c r="D40" s="199">
        <f t="shared" si="11"/>
        <v>0</v>
      </c>
      <c r="E40" s="7">
        <f t="shared" si="12"/>
        <v>0</v>
      </c>
      <c r="F40" s="7">
        <f t="shared" si="7"/>
        <v>0</v>
      </c>
      <c r="H40" s="201"/>
      <c r="I40" s="201"/>
      <c r="J40" s="106">
        <f t="shared" si="5"/>
        <v>0</v>
      </c>
      <c r="K40" s="7">
        <f t="shared" si="9"/>
        <v>0</v>
      </c>
      <c r="L40" s="7">
        <f t="shared" si="10"/>
        <v>0</v>
      </c>
    </row>
    <row r="41" spans="1:12" x14ac:dyDescent="0.35">
      <c r="A41" s="201"/>
      <c r="B41" s="201"/>
      <c r="C41" s="201"/>
      <c r="D41" s="199">
        <f t="shared" si="11"/>
        <v>0</v>
      </c>
      <c r="E41" s="7">
        <f t="shared" si="12"/>
        <v>0</v>
      </c>
      <c r="F41" s="7">
        <f t="shared" si="7"/>
        <v>0</v>
      </c>
      <c r="H41" s="201"/>
      <c r="I41" s="201"/>
      <c r="J41" s="106">
        <f t="shared" si="5"/>
        <v>0</v>
      </c>
      <c r="K41" s="7">
        <f t="shared" si="9"/>
        <v>0</v>
      </c>
      <c r="L41" s="7">
        <f t="shared" si="10"/>
        <v>0</v>
      </c>
    </row>
    <row r="42" spans="1:12" x14ac:dyDescent="0.35">
      <c r="A42" s="201"/>
      <c r="B42" s="201"/>
      <c r="C42" s="201"/>
      <c r="D42" s="199">
        <f t="shared" si="11"/>
        <v>0</v>
      </c>
      <c r="E42" s="7">
        <f t="shared" si="12"/>
        <v>0</v>
      </c>
      <c r="F42" s="7">
        <f t="shared" si="7"/>
        <v>0</v>
      </c>
      <c r="H42" s="201"/>
      <c r="I42" s="201"/>
      <c r="J42" s="106">
        <f t="shared" si="5"/>
        <v>0</v>
      </c>
      <c r="K42" s="7">
        <f t="shared" si="9"/>
        <v>0</v>
      </c>
      <c r="L42" s="7">
        <f t="shared" si="10"/>
        <v>0</v>
      </c>
    </row>
    <row r="43" spans="1:12" x14ac:dyDescent="0.35">
      <c r="A43" s="201"/>
      <c r="B43" s="201"/>
      <c r="C43" s="201"/>
      <c r="D43" s="199">
        <f t="shared" si="11"/>
        <v>0</v>
      </c>
      <c r="E43" s="7">
        <f t="shared" si="12"/>
        <v>0</v>
      </c>
      <c r="F43" s="7">
        <f t="shared" si="7"/>
        <v>0</v>
      </c>
      <c r="H43" s="201"/>
      <c r="I43" s="201"/>
      <c r="J43" s="106">
        <f t="shared" si="5"/>
        <v>0</v>
      </c>
      <c r="K43" s="7">
        <f t="shared" si="9"/>
        <v>0</v>
      </c>
      <c r="L43" s="7">
        <f t="shared" si="10"/>
        <v>0</v>
      </c>
    </row>
    <row r="44" spans="1:12" x14ac:dyDescent="0.35">
      <c r="A44" s="201"/>
      <c r="B44" s="201"/>
      <c r="C44" s="201"/>
      <c r="D44" s="199">
        <f t="shared" si="11"/>
        <v>0</v>
      </c>
      <c r="E44" s="7">
        <f t="shared" si="12"/>
        <v>0</v>
      </c>
      <c r="F44" s="7">
        <f t="shared" si="7"/>
        <v>0</v>
      </c>
      <c r="H44" s="201"/>
      <c r="I44" s="201"/>
      <c r="J44" s="106">
        <f t="shared" si="5"/>
        <v>0</v>
      </c>
      <c r="K44" s="7">
        <f t="shared" si="9"/>
        <v>0</v>
      </c>
      <c r="L44" s="7">
        <f t="shared" si="10"/>
        <v>0</v>
      </c>
    </row>
    <row r="45" spans="1:12" x14ac:dyDescent="0.35">
      <c r="A45" s="201"/>
      <c r="B45" s="201"/>
      <c r="C45" s="201"/>
      <c r="D45" s="199">
        <f t="shared" si="11"/>
        <v>0</v>
      </c>
      <c r="E45" s="7">
        <f t="shared" si="12"/>
        <v>0</v>
      </c>
      <c r="F45" s="7">
        <f t="shared" si="7"/>
        <v>0</v>
      </c>
      <c r="H45" s="201"/>
      <c r="I45" s="201"/>
      <c r="J45" s="106">
        <f t="shared" si="5"/>
        <v>0</v>
      </c>
      <c r="K45" s="7">
        <f t="shared" si="9"/>
        <v>0</v>
      </c>
      <c r="L45" s="7">
        <f t="shared" si="10"/>
        <v>0</v>
      </c>
    </row>
    <row r="46" spans="1:12" x14ac:dyDescent="0.35">
      <c r="A46" s="201"/>
      <c r="B46" s="201"/>
      <c r="C46" s="201"/>
      <c r="D46" s="199">
        <f t="shared" si="11"/>
        <v>0</v>
      </c>
      <c r="E46" s="7">
        <f t="shared" si="12"/>
        <v>0</v>
      </c>
      <c r="F46" s="7">
        <f t="shared" si="7"/>
        <v>0</v>
      </c>
      <c r="H46" s="201"/>
      <c r="I46" s="201"/>
      <c r="J46" s="106">
        <f t="shared" si="5"/>
        <v>0</v>
      </c>
      <c r="K46" s="7">
        <f t="shared" si="9"/>
        <v>0</v>
      </c>
      <c r="L46" s="7">
        <f t="shared" si="10"/>
        <v>0</v>
      </c>
    </row>
    <row r="47" spans="1:12" x14ac:dyDescent="0.35">
      <c r="A47" s="201"/>
      <c r="B47" s="201"/>
      <c r="C47" s="201"/>
      <c r="D47" s="199">
        <f t="shared" si="11"/>
        <v>0</v>
      </c>
      <c r="E47" s="7">
        <f t="shared" si="12"/>
        <v>0</v>
      </c>
      <c r="F47" s="7">
        <f t="shared" si="7"/>
        <v>0</v>
      </c>
      <c r="H47" s="201"/>
      <c r="I47" s="201"/>
      <c r="J47" s="106">
        <f t="shared" si="5"/>
        <v>0</v>
      </c>
      <c r="K47" s="7">
        <f t="shared" si="9"/>
        <v>0</v>
      </c>
      <c r="L47" s="7">
        <f t="shared" si="10"/>
        <v>0</v>
      </c>
    </row>
    <row r="48" spans="1:12" x14ac:dyDescent="0.35">
      <c r="A48" s="201"/>
      <c r="B48" s="201"/>
      <c r="C48" s="201"/>
      <c r="D48" s="199">
        <f t="shared" si="11"/>
        <v>0</v>
      </c>
      <c r="E48" s="7">
        <f t="shared" si="12"/>
        <v>0</v>
      </c>
      <c r="F48" s="7">
        <f t="shared" si="7"/>
        <v>0</v>
      </c>
      <c r="H48" s="201"/>
      <c r="I48" s="201"/>
      <c r="J48" s="106">
        <f t="shared" si="5"/>
        <v>0</v>
      </c>
      <c r="K48" s="7">
        <f t="shared" si="9"/>
        <v>0</v>
      </c>
      <c r="L48" s="7">
        <f t="shared" si="10"/>
        <v>0</v>
      </c>
    </row>
    <row r="49" spans="1:12" x14ac:dyDescent="0.35">
      <c r="A49" s="201"/>
      <c r="B49" s="201"/>
      <c r="C49" s="201"/>
      <c r="D49" s="199">
        <f t="shared" si="11"/>
        <v>0</v>
      </c>
      <c r="E49" s="7">
        <f t="shared" si="12"/>
        <v>0</v>
      </c>
      <c r="F49" s="7">
        <f t="shared" si="7"/>
        <v>0</v>
      </c>
      <c r="H49" s="201"/>
      <c r="I49" s="201"/>
      <c r="J49" s="106">
        <f t="shared" si="5"/>
        <v>0</v>
      </c>
      <c r="K49" s="7">
        <f t="shared" si="9"/>
        <v>0</v>
      </c>
      <c r="L49" s="7">
        <f t="shared" si="10"/>
        <v>0</v>
      </c>
    </row>
    <row r="50" spans="1:12" x14ac:dyDescent="0.35">
      <c r="A50" s="201"/>
      <c r="B50" s="201"/>
      <c r="C50" s="201"/>
      <c r="D50" s="199">
        <f t="shared" si="11"/>
        <v>0</v>
      </c>
      <c r="E50" s="7">
        <f t="shared" si="12"/>
        <v>0</v>
      </c>
      <c r="F50" s="7">
        <f t="shared" si="7"/>
        <v>0</v>
      </c>
      <c r="H50" s="201"/>
      <c r="I50" s="201"/>
      <c r="J50" s="106">
        <f t="shared" si="5"/>
        <v>0</v>
      </c>
      <c r="K50" s="7">
        <f t="shared" si="9"/>
        <v>0</v>
      </c>
      <c r="L50" s="7">
        <f t="shared" si="10"/>
        <v>0</v>
      </c>
    </row>
    <row r="51" spans="1:12" x14ac:dyDescent="0.35">
      <c r="A51" s="201"/>
      <c r="B51" s="201"/>
      <c r="C51" s="201"/>
      <c r="D51" s="199">
        <f t="shared" si="11"/>
        <v>0</v>
      </c>
      <c r="E51" s="7">
        <f t="shared" si="12"/>
        <v>0</v>
      </c>
      <c r="F51" s="7">
        <f t="shared" si="7"/>
        <v>0</v>
      </c>
      <c r="H51" s="201"/>
      <c r="I51" s="201"/>
      <c r="J51" s="106">
        <f t="shared" si="5"/>
        <v>0</v>
      </c>
      <c r="K51" s="7">
        <f t="shared" si="9"/>
        <v>0</v>
      </c>
      <c r="L51" s="7">
        <f t="shared" si="10"/>
        <v>0</v>
      </c>
    </row>
    <row r="52" spans="1:12" x14ac:dyDescent="0.35">
      <c r="A52" s="201"/>
      <c r="B52" s="201"/>
      <c r="C52" s="201"/>
      <c r="D52" s="199">
        <f t="shared" si="11"/>
        <v>0</v>
      </c>
      <c r="E52" s="7">
        <f t="shared" si="12"/>
        <v>0</v>
      </c>
      <c r="F52" s="7">
        <f t="shared" si="7"/>
        <v>0</v>
      </c>
      <c r="H52" s="201"/>
      <c r="I52" s="201"/>
      <c r="J52" s="106">
        <f t="shared" si="5"/>
        <v>0</v>
      </c>
      <c r="K52" s="7">
        <f t="shared" si="9"/>
        <v>0</v>
      </c>
      <c r="L52" s="7">
        <f t="shared" si="10"/>
        <v>0</v>
      </c>
    </row>
    <row r="53" spans="1:12" x14ac:dyDescent="0.35">
      <c r="A53" s="201"/>
      <c r="B53" s="201"/>
      <c r="C53" s="201"/>
      <c r="D53" s="199">
        <f t="shared" si="11"/>
        <v>0</v>
      </c>
      <c r="E53" s="7">
        <f t="shared" si="12"/>
        <v>0</v>
      </c>
      <c r="F53" s="7">
        <f t="shared" si="7"/>
        <v>0</v>
      </c>
      <c r="H53" s="201"/>
      <c r="I53" s="201"/>
      <c r="J53" s="106">
        <f t="shared" si="5"/>
        <v>0</v>
      </c>
      <c r="K53" s="7">
        <f t="shared" si="9"/>
        <v>0</v>
      </c>
      <c r="L53" s="7">
        <f t="shared" si="10"/>
        <v>0</v>
      </c>
    </row>
    <row r="54" spans="1:12" x14ac:dyDescent="0.35">
      <c r="A54" s="201"/>
      <c r="B54" s="201"/>
      <c r="C54" s="201"/>
      <c r="D54" s="199">
        <f t="shared" si="11"/>
        <v>0</v>
      </c>
      <c r="E54" s="7">
        <f t="shared" si="12"/>
        <v>0</v>
      </c>
      <c r="F54" s="7">
        <f t="shared" si="7"/>
        <v>0</v>
      </c>
      <c r="H54" s="201"/>
      <c r="I54" s="201"/>
      <c r="J54" s="106">
        <f t="shared" si="5"/>
        <v>0</v>
      </c>
      <c r="K54" s="7">
        <f t="shared" si="9"/>
        <v>0</v>
      </c>
      <c r="L54" s="7">
        <f t="shared" si="10"/>
        <v>0</v>
      </c>
    </row>
    <row r="55" spans="1:12" x14ac:dyDescent="0.35">
      <c r="A55" s="201"/>
      <c r="B55" s="201"/>
      <c r="C55" s="201"/>
      <c r="D55" s="199">
        <f t="shared" si="11"/>
        <v>0</v>
      </c>
      <c r="E55" s="7">
        <f t="shared" si="12"/>
        <v>0</v>
      </c>
      <c r="F55" s="7">
        <f t="shared" si="7"/>
        <v>0</v>
      </c>
      <c r="H55" s="201"/>
      <c r="I55" s="201"/>
      <c r="J55" s="106">
        <f t="shared" si="5"/>
        <v>0</v>
      </c>
      <c r="K55" s="7">
        <f t="shared" si="9"/>
        <v>0</v>
      </c>
      <c r="L55" s="7">
        <f t="shared" si="10"/>
        <v>0</v>
      </c>
    </row>
    <row r="56" spans="1:12" x14ac:dyDescent="0.35">
      <c r="A56" s="201"/>
      <c r="B56" s="201"/>
      <c r="C56" s="201"/>
      <c r="D56" s="199">
        <f t="shared" si="11"/>
        <v>0</v>
      </c>
      <c r="E56" s="7">
        <f t="shared" si="12"/>
        <v>0</v>
      </c>
      <c r="F56" s="7">
        <f t="shared" si="7"/>
        <v>0</v>
      </c>
      <c r="H56" s="201"/>
      <c r="I56" s="201"/>
      <c r="J56" s="106">
        <f t="shared" si="5"/>
        <v>0</v>
      </c>
      <c r="K56" s="7">
        <f t="shared" si="9"/>
        <v>0</v>
      </c>
      <c r="L56" s="7">
        <f t="shared" si="10"/>
        <v>0</v>
      </c>
    </row>
    <row r="57" spans="1:12" x14ac:dyDescent="0.35">
      <c r="A57" s="201"/>
      <c r="B57" s="201"/>
      <c r="C57" s="201"/>
      <c r="D57" s="199">
        <f t="shared" si="11"/>
        <v>0</v>
      </c>
      <c r="E57" s="7">
        <f t="shared" si="12"/>
        <v>0</v>
      </c>
      <c r="F57" s="7">
        <f t="shared" si="7"/>
        <v>0</v>
      </c>
      <c r="H57" s="201"/>
      <c r="I57" s="201"/>
      <c r="J57" s="106">
        <f t="shared" si="5"/>
        <v>0</v>
      </c>
      <c r="K57" s="7">
        <f t="shared" si="9"/>
        <v>0</v>
      </c>
      <c r="L57" s="7">
        <f t="shared" si="10"/>
        <v>0</v>
      </c>
    </row>
    <row r="58" spans="1:12" x14ac:dyDescent="0.35">
      <c r="A58" s="201"/>
      <c r="B58" s="201"/>
      <c r="C58" s="201"/>
      <c r="D58" s="199">
        <f t="shared" si="11"/>
        <v>0</v>
      </c>
      <c r="E58" s="7">
        <f t="shared" si="12"/>
        <v>0</v>
      </c>
      <c r="F58" s="7">
        <f t="shared" si="7"/>
        <v>0</v>
      </c>
      <c r="H58" s="201"/>
      <c r="I58" s="201"/>
      <c r="J58" s="106">
        <f t="shared" si="5"/>
        <v>0</v>
      </c>
      <c r="K58" s="7">
        <f t="shared" si="9"/>
        <v>0</v>
      </c>
      <c r="L58" s="7">
        <f t="shared" si="10"/>
        <v>0</v>
      </c>
    </row>
    <row r="59" spans="1:12" x14ac:dyDescent="0.35">
      <c r="A59" s="201"/>
      <c r="B59" s="201"/>
      <c r="C59" s="201"/>
      <c r="D59" s="199">
        <f t="shared" si="11"/>
        <v>0</v>
      </c>
      <c r="E59" s="7">
        <f t="shared" si="12"/>
        <v>0</v>
      </c>
      <c r="F59" s="7">
        <f t="shared" si="7"/>
        <v>0</v>
      </c>
      <c r="H59" s="201"/>
      <c r="I59" s="201"/>
      <c r="J59" s="106">
        <f t="shared" si="5"/>
        <v>0</v>
      </c>
      <c r="K59" s="7">
        <f t="shared" si="9"/>
        <v>0</v>
      </c>
      <c r="L59" s="7">
        <f t="shared" si="10"/>
        <v>0</v>
      </c>
    </row>
    <row r="60" spans="1:12" x14ac:dyDescent="0.35">
      <c r="A60" s="201"/>
      <c r="B60" s="201"/>
      <c r="C60" s="201"/>
      <c r="D60" s="199">
        <f t="shared" si="11"/>
        <v>0</v>
      </c>
      <c r="E60" s="7">
        <f t="shared" si="12"/>
        <v>0</v>
      </c>
      <c r="F60" s="7">
        <f t="shared" si="7"/>
        <v>0</v>
      </c>
      <c r="H60" s="201"/>
      <c r="I60" s="201"/>
      <c r="J60" s="106">
        <f t="shared" si="5"/>
        <v>0</v>
      </c>
      <c r="K60" s="7">
        <f t="shared" si="9"/>
        <v>0</v>
      </c>
      <c r="L60" s="7">
        <f t="shared" si="10"/>
        <v>0</v>
      </c>
    </row>
    <row r="61" spans="1:12" x14ac:dyDescent="0.35">
      <c r="A61" s="201"/>
      <c r="B61" s="201"/>
      <c r="C61" s="201"/>
      <c r="D61" s="199">
        <f t="shared" si="11"/>
        <v>0</v>
      </c>
      <c r="E61" s="7">
        <f t="shared" si="12"/>
        <v>0</v>
      </c>
      <c r="F61" s="7">
        <f t="shared" si="7"/>
        <v>0</v>
      </c>
      <c r="H61" s="201"/>
      <c r="I61" s="201"/>
      <c r="J61" s="106">
        <f t="shared" si="5"/>
        <v>0</v>
      </c>
      <c r="K61" s="7">
        <f t="shared" si="9"/>
        <v>0</v>
      </c>
      <c r="L61" s="7">
        <f t="shared" si="10"/>
        <v>0</v>
      </c>
    </row>
    <row r="62" spans="1:12" x14ac:dyDescent="0.35">
      <c r="A62" s="201"/>
      <c r="B62" s="201"/>
      <c r="C62" s="201"/>
      <c r="D62" s="199">
        <f t="shared" si="11"/>
        <v>0</v>
      </c>
      <c r="E62" s="7">
        <f t="shared" si="12"/>
        <v>0</v>
      </c>
      <c r="F62" s="7">
        <f t="shared" si="7"/>
        <v>0</v>
      </c>
      <c r="H62" s="201"/>
      <c r="I62" s="201"/>
      <c r="J62" s="106">
        <f t="shared" si="5"/>
        <v>0</v>
      </c>
      <c r="K62" s="7">
        <f t="shared" si="9"/>
        <v>0</v>
      </c>
      <c r="L62" s="7">
        <f t="shared" si="10"/>
        <v>0</v>
      </c>
    </row>
    <row r="63" spans="1:12" x14ac:dyDescent="0.35">
      <c r="A63" s="201"/>
      <c r="B63" s="201"/>
      <c r="C63" s="201"/>
      <c r="D63" s="199">
        <f t="shared" si="11"/>
        <v>0</v>
      </c>
      <c r="E63" s="7">
        <f t="shared" si="12"/>
        <v>0</v>
      </c>
      <c r="F63" s="7">
        <f t="shared" si="7"/>
        <v>0</v>
      </c>
      <c r="H63" s="201"/>
      <c r="I63" s="201"/>
      <c r="J63" s="106">
        <f t="shared" si="5"/>
        <v>0</v>
      </c>
      <c r="K63" s="7">
        <f t="shared" si="9"/>
        <v>0</v>
      </c>
      <c r="L63" s="7">
        <f t="shared" si="10"/>
        <v>0</v>
      </c>
    </row>
    <row r="64" spans="1:12" x14ac:dyDescent="0.35">
      <c r="A64" s="201"/>
      <c r="B64" s="201"/>
      <c r="C64" s="201"/>
      <c r="D64" s="199">
        <f t="shared" si="11"/>
        <v>0</v>
      </c>
      <c r="E64" s="7">
        <f t="shared" si="12"/>
        <v>0</v>
      </c>
      <c r="F64" s="7">
        <f t="shared" si="7"/>
        <v>0</v>
      </c>
      <c r="H64" s="201"/>
      <c r="I64" s="201"/>
      <c r="J64" s="106">
        <f t="shared" si="5"/>
        <v>0</v>
      </c>
      <c r="K64" s="7">
        <f t="shared" si="9"/>
        <v>0</v>
      </c>
      <c r="L64" s="7">
        <f t="shared" si="10"/>
        <v>0</v>
      </c>
    </row>
    <row r="65" spans="1:12" x14ac:dyDescent="0.35">
      <c r="A65" s="201"/>
      <c r="B65" s="201"/>
      <c r="C65" s="201"/>
      <c r="D65" s="199">
        <f t="shared" si="11"/>
        <v>0</v>
      </c>
      <c r="E65" s="7">
        <f t="shared" si="12"/>
        <v>0</v>
      </c>
      <c r="F65" s="7">
        <f t="shared" si="7"/>
        <v>0</v>
      </c>
      <c r="H65" s="201"/>
      <c r="I65" s="201"/>
      <c r="J65" s="106">
        <f t="shared" si="5"/>
        <v>0</v>
      </c>
      <c r="K65" s="7">
        <f t="shared" si="9"/>
        <v>0</v>
      </c>
      <c r="L65" s="7">
        <f t="shared" si="10"/>
        <v>0</v>
      </c>
    </row>
    <row r="66" spans="1:12" x14ac:dyDescent="0.35">
      <c r="A66" s="201"/>
      <c r="B66" s="201"/>
      <c r="C66" s="201"/>
      <c r="D66" s="199">
        <f t="shared" si="11"/>
        <v>0</v>
      </c>
      <c r="E66" s="7">
        <f t="shared" si="12"/>
        <v>0</v>
      </c>
      <c r="F66" s="7">
        <f t="shared" si="7"/>
        <v>0</v>
      </c>
      <c r="H66" s="201"/>
      <c r="I66" s="201"/>
      <c r="J66" s="106">
        <f t="shared" si="5"/>
        <v>0</v>
      </c>
      <c r="K66" s="7">
        <f t="shared" si="9"/>
        <v>0</v>
      </c>
      <c r="L66" s="7">
        <f t="shared" si="10"/>
        <v>0</v>
      </c>
    </row>
    <row r="67" spans="1:12" x14ac:dyDescent="0.35">
      <c r="A67" s="201"/>
      <c r="B67" s="201"/>
      <c r="C67" s="201"/>
      <c r="D67" s="199">
        <f t="shared" si="11"/>
        <v>0</v>
      </c>
      <c r="E67" s="7">
        <f t="shared" si="12"/>
        <v>0</v>
      </c>
      <c r="F67" s="7">
        <f t="shared" si="7"/>
        <v>0</v>
      </c>
      <c r="H67" s="201"/>
      <c r="I67" s="201"/>
      <c r="J67" s="106">
        <f t="shared" si="5"/>
        <v>0</v>
      </c>
      <c r="K67" s="7">
        <f t="shared" si="9"/>
        <v>0</v>
      </c>
      <c r="L67" s="7">
        <f t="shared" si="10"/>
        <v>0</v>
      </c>
    </row>
    <row r="68" spans="1:12" x14ac:dyDescent="0.35">
      <c r="A68" s="201"/>
      <c r="B68" s="201"/>
      <c r="C68" s="201"/>
      <c r="D68" s="199">
        <f t="shared" si="11"/>
        <v>0</v>
      </c>
      <c r="E68" s="7">
        <f t="shared" si="12"/>
        <v>0</v>
      </c>
      <c r="F68" s="7">
        <f t="shared" si="7"/>
        <v>0</v>
      </c>
      <c r="H68" s="201"/>
      <c r="I68" s="201"/>
      <c r="J68" s="106">
        <f t="shared" si="5"/>
        <v>0</v>
      </c>
      <c r="K68" s="7">
        <f t="shared" si="9"/>
        <v>0</v>
      </c>
      <c r="L68" s="7">
        <f t="shared" si="10"/>
        <v>0</v>
      </c>
    </row>
    <row r="69" spans="1:12" x14ac:dyDescent="0.35">
      <c r="A69" s="201"/>
      <c r="B69" s="201"/>
      <c r="C69" s="201"/>
      <c r="D69" s="199">
        <f t="shared" si="11"/>
        <v>0</v>
      </c>
      <c r="E69" s="7">
        <f t="shared" si="12"/>
        <v>0</v>
      </c>
      <c r="F69" s="7">
        <f t="shared" si="7"/>
        <v>0</v>
      </c>
      <c r="H69" s="201"/>
      <c r="I69" s="201"/>
      <c r="J69" s="106">
        <f t="shared" si="5"/>
        <v>0</v>
      </c>
      <c r="K69" s="7">
        <f t="shared" si="9"/>
        <v>0</v>
      </c>
      <c r="L69" s="7">
        <f t="shared" si="10"/>
        <v>0</v>
      </c>
    </row>
    <row r="70" spans="1:12" x14ac:dyDescent="0.35">
      <c r="A70" s="201"/>
      <c r="B70" s="201"/>
      <c r="C70" s="201"/>
      <c r="D70" s="199">
        <f t="shared" ref="D70:D101" si="13">SUM(C70)</f>
        <v>0</v>
      </c>
      <c r="E70" s="7">
        <f t="shared" ref="E70:E102" si="14">IF(C70&gt;0,16666,0)</f>
        <v>0</v>
      </c>
      <c r="F70" s="7">
        <f t="shared" si="7"/>
        <v>0</v>
      </c>
      <c r="H70" s="201"/>
      <c r="I70" s="201"/>
      <c r="J70" s="106">
        <f t="shared" ref="J70:J102" si="15">SUM(I70)</f>
        <v>0</v>
      </c>
      <c r="K70" s="7">
        <f t="shared" si="9"/>
        <v>0</v>
      </c>
      <c r="L70" s="7">
        <f t="shared" si="10"/>
        <v>0</v>
      </c>
    </row>
    <row r="71" spans="1:12" x14ac:dyDescent="0.35">
      <c r="A71" s="201"/>
      <c r="B71" s="201"/>
      <c r="C71" s="201"/>
      <c r="D71" s="199">
        <f t="shared" si="13"/>
        <v>0</v>
      </c>
      <c r="E71" s="7">
        <f t="shared" si="14"/>
        <v>0</v>
      </c>
      <c r="F71" s="7">
        <f t="shared" ref="F71:F102" si="16">IF((D71-E71)&gt;0,(D71-E71),0)</f>
        <v>0</v>
      </c>
      <c r="H71" s="201"/>
      <c r="I71" s="201"/>
      <c r="J71" s="106">
        <f t="shared" si="15"/>
        <v>0</v>
      </c>
      <c r="K71" s="7">
        <f t="shared" si="9"/>
        <v>0</v>
      </c>
      <c r="L71" s="7">
        <f t="shared" si="10"/>
        <v>0</v>
      </c>
    </row>
    <row r="72" spans="1:12" x14ac:dyDescent="0.35">
      <c r="A72" s="201"/>
      <c r="B72" s="201"/>
      <c r="C72" s="201"/>
      <c r="D72" s="199">
        <f t="shared" si="13"/>
        <v>0</v>
      </c>
      <c r="E72" s="7">
        <f t="shared" si="14"/>
        <v>0</v>
      </c>
      <c r="F72" s="7">
        <f t="shared" si="16"/>
        <v>0</v>
      </c>
      <c r="H72" s="201"/>
      <c r="I72" s="201"/>
      <c r="J72" s="106">
        <f t="shared" si="15"/>
        <v>0</v>
      </c>
      <c r="K72" s="7">
        <f t="shared" si="9"/>
        <v>0</v>
      </c>
      <c r="L72" s="7">
        <f t="shared" si="10"/>
        <v>0</v>
      </c>
    </row>
    <row r="73" spans="1:12" x14ac:dyDescent="0.35">
      <c r="A73" s="201"/>
      <c r="B73" s="201"/>
      <c r="C73" s="201"/>
      <c r="D73" s="199">
        <f t="shared" si="13"/>
        <v>0</v>
      </c>
      <c r="E73" s="7">
        <f t="shared" si="14"/>
        <v>0</v>
      </c>
      <c r="F73" s="7">
        <f t="shared" si="16"/>
        <v>0</v>
      </c>
      <c r="H73" s="201"/>
      <c r="I73" s="201"/>
      <c r="J73" s="106">
        <f t="shared" si="15"/>
        <v>0</v>
      </c>
      <c r="K73" s="7">
        <f t="shared" si="9"/>
        <v>0</v>
      </c>
      <c r="L73" s="7">
        <f t="shared" si="10"/>
        <v>0</v>
      </c>
    </row>
    <row r="74" spans="1:12" x14ac:dyDescent="0.35">
      <c r="A74" s="201"/>
      <c r="B74" s="201"/>
      <c r="C74" s="201"/>
      <c r="D74" s="199">
        <f t="shared" si="13"/>
        <v>0</v>
      </c>
      <c r="E74" s="7">
        <f t="shared" si="14"/>
        <v>0</v>
      </c>
      <c r="F74" s="7">
        <f t="shared" si="16"/>
        <v>0</v>
      </c>
      <c r="H74" s="201"/>
      <c r="I74" s="201"/>
      <c r="J74" s="106">
        <f t="shared" si="15"/>
        <v>0</v>
      </c>
      <c r="K74" s="7">
        <f t="shared" ref="K74:K102" si="17">IF(I74&gt;0,16666,0)</f>
        <v>0</v>
      </c>
      <c r="L74" s="7">
        <f t="shared" ref="L74:L102" si="18">IF((J74-K74)&gt;0,(J74-K74),0)</f>
        <v>0</v>
      </c>
    </row>
    <row r="75" spans="1:12" x14ac:dyDescent="0.35">
      <c r="A75" s="201"/>
      <c r="B75" s="201"/>
      <c r="C75" s="201"/>
      <c r="D75" s="199">
        <f t="shared" si="13"/>
        <v>0</v>
      </c>
      <c r="E75" s="7">
        <f t="shared" si="14"/>
        <v>0</v>
      </c>
      <c r="F75" s="7">
        <f t="shared" si="16"/>
        <v>0</v>
      </c>
      <c r="H75" s="201"/>
      <c r="I75" s="201"/>
      <c r="J75" s="106">
        <f t="shared" si="15"/>
        <v>0</v>
      </c>
      <c r="K75" s="7">
        <f t="shared" si="17"/>
        <v>0</v>
      </c>
      <c r="L75" s="7">
        <f t="shared" si="18"/>
        <v>0</v>
      </c>
    </row>
    <row r="76" spans="1:12" x14ac:dyDescent="0.35">
      <c r="A76" s="201"/>
      <c r="B76" s="201"/>
      <c r="C76" s="201"/>
      <c r="D76" s="199">
        <f t="shared" si="13"/>
        <v>0</v>
      </c>
      <c r="E76" s="7">
        <f t="shared" si="14"/>
        <v>0</v>
      </c>
      <c r="F76" s="7">
        <f t="shared" si="16"/>
        <v>0</v>
      </c>
      <c r="H76" s="201"/>
      <c r="I76" s="201"/>
      <c r="J76" s="106">
        <f t="shared" si="15"/>
        <v>0</v>
      </c>
      <c r="K76" s="7">
        <f t="shared" si="17"/>
        <v>0</v>
      </c>
      <c r="L76" s="7">
        <f t="shared" si="18"/>
        <v>0</v>
      </c>
    </row>
    <row r="77" spans="1:12" x14ac:dyDescent="0.35">
      <c r="A77" s="201"/>
      <c r="B77" s="201"/>
      <c r="C77" s="201"/>
      <c r="D77" s="199">
        <f t="shared" si="13"/>
        <v>0</v>
      </c>
      <c r="E77" s="7">
        <f t="shared" si="14"/>
        <v>0</v>
      </c>
      <c r="F77" s="7">
        <f t="shared" si="16"/>
        <v>0</v>
      </c>
      <c r="H77" s="201"/>
      <c r="I77" s="201"/>
      <c r="J77" s="106">
        <f t="shared" si="15"/>
        <v>0</v>
      </c>
      <c r="K77" s="7">
        <f t="shared" si="17"/>
        <v>0</v>
      </c>
      <c r="L77" s="7">
        <f t="shared" si="18"/>
        <v>0</v>
      </c>
    </row>
    <row r="78" spans="1:12" x14ac:dyDescent="0.35">
      <c r="A78" s="201"/>
      <c r="B78" s="201"/>
      <c r="C78" s="201"/>
      <c r="D78" s="199">
        <f t="shared" si="13"/>
        <v>0</v>
      </c>
      <c r="E78" s="7">
        <f t="shared" si="14"/>
        <v>0</v>
      </c>
      <c r="F78" s="7">
        <f t="shared" si="16"/>
        <v>0</v>
      </c>
      <c r="H78" s="201"/>
      <c r="I78" s="201"/>
      <c r="J78" s="106">
        <f t="shared" si="15"/>
        <v>0</v>
      </c>
      <c r="K78" s="7">
        <f t="shared" si="17"/>
        <v>0</v>
      </c>
      <c r="L78" s="7">
        <f t="shared" si="18"/>
        <v>0</v>
      </c>
    </row>
    <row r="79" spans="1:12" x14ac:dyDescent="0.35">
      <c r="A79" s="201"/>
      <c r="B79" s="201"/>
      <c r="C79" s="201"/>
      <c r="D79" s="199">
        <f t="shared" si="13"/>
        <v>0</v>
      </c>
      <c r="E79" s="7">
        <f t="shared" si="14"/>
        <v>0</v>
      </c>
      <c r="F79" s="7">
        <f t="shared" si="16"/>
        <v>0</v>
      </c>
      <c r="H79" s="201"/>
      <c r="I79" s="201"/>
      <c r="J79" s="106">
        <f t="shared" si="15"/>
        <v>0</v>
      </c>
      <c r="K79" s="7">
        <f t="shared" si="17"/>
        <v>0</v>
      </c>
      <c r="L79" s="7">
        <f t="shared" si="18"/>
        <v>0</v>
      </c>
    </row>
    <row r="80" spans="1:12" x14ac:dyDescent="0.35">
      <c r="A80" s="201"/>
      <c r="B80" s="201"/>
      <c r="C80" s="201"/>
      <c r="D80" s="199">
        <f t="shared" si="13"/>
        <v>0</v>
      </c>
      <c r="E80" s="7">
        <f t="shared" si="14"/>
        <v>0</v>
      </c>
      <c r="F80" s="7">
        <f t="shared" si="16"/>
        <v>0</v>
      </c>
      <c r="H80" s="201"/>
      <c r="I80" s="201"/>
      <c r="J80" s="106">
        <f t="shared" si="15"/>
        <v>0</v>
      </c>
      <c r="K80" s="7">
        <f t="shared" si="17"/>
        <v>0</v>
      </c>
      <c r="L80" s="7">
        <f t="shared" si="18"/>
        <v>0</v>
      </c>
    </row>
    <row r="81" spans="1:12" x14ac:dyDescent="0.35">
      <c r="A81" s="201"/>
      <c r="B81" s="201"/>
      <c r="C81" s="201"/>
      <c r="D81" s="199">
        <f t="shared" si="13"/>
        <v>0</v>
      </c>
      <c r="E81" s="7">
        <f t="shared" si="14"/>
        <v>0</v>
      </c>
      <c r="F81" s="7">
        <f t="shared" si="16"/>
        <v>0</v>
      </c>
      <c r="H81" s="201"/>
      <c r="I81" s="201"/>
      <c r="J81" s="106">
        <f t="shared" si="15"/>
        <v>0</v>
      </c>
      <c r="K81" s="7">
        <f t="shared" si="17"/>
        <v>0</v>
      </c>
      <c r="L81" s="7">
        <f t="shared" si="18"/>
        <v>0</v>
      </c>
    </row>
    <row r="82" spans="1:12" x14ac:dyDescent="0.35">
      <c r="A82" s="201"/>
      <c r="B82" s="201"/>
      <c r="C82" s="201"/>
      <c r="D82" s="199">
        <f t="shared" si="13"/>
        <v>0</v>
      </c>
      <c r="E82" s="7">
        <f t="shared" si="14"/>
        <v>0</v>
      </c>
      <c r="F82" s="7">
        <f t="shared" si="16"/>
        <v>0</v>
      </c>
      <c r="H82" s="201"/>
      <c r="I82" s="201"/>
      <c r="J82" s="106">
        <f t="shared" si="15"/>
        <v>0</v>
      </c>
      <c r="K82" s="7">
        <f t="shared" si="17"/>
        <v>0</v>
      </c>
      <c r="L82" s="7">
        <f t="shared" si="18"/>
        <v>0</v>
      </c>
    </row>
    <row r="83" spans="1:12" x14ac:dyDescent="0.35">
      <c r="A83" s="201"/>
      <c r="B83" s="201"/>
      <c r="C83" s="201"/>
      <c r="D83" s="199">
        <f t="shared" si="13"/>
        <v>0</v>
      </c>
      <c r="E83" s="7">
        <f t="shared" si="14"/>
        <v>0</v>
      </c>
      <c r="F83" s="7">
        <f t="shared" si="16"/>
        <v>0</v>
      </c>
      <c r="H83" s="201"/>
      <c r="I83" s="201"/>
      <c r="J83" s="106">
        <f t="shared" si="15"/>
        <v>0</v>
      </c>
      <c r="K83" s="7">
        <f t="shared" si="17"/>
        <v>0</v>
      </c>
      <c r="L83" s="7">
        <f t="shared" si="18"/>
        <v>0</v>
      </c>
    </row>
    <row r="84" spans="1:12" x14ac:dyDescent="0.35">
      <c r="A84" s="201"/>
      <c r="B84" s="201"/>
      <c r="C84" s="201"/>
      <c r="D84" s="199">
        <f t="shared" si="13"/>
        <v>0</v>
      </c>
      <c r="E84" s="7">
        <f t="shared" si="14"/>
        <v>0</v>
      </c>
      <c r="F84" s="7">
        <f t="shared" si="16"/>
        <v>0</v>
      </c>
      <c r="H84" s="201"/>
      <c r="I84" s="201"/>
      <c r="J84" s="106">
        <f t="shared" si="15"/>
        <v>0</v>
      </c>
      <c r="K84" s="7">
        <f t="shared" si="17"/>
        <v>0</v>
      </c>
      <c r="L84" s="7">
        <f t="shared" si="18"/>
        <v>0</v>
      </c>
    </row>
    <row r="85" spans="1:12" x14ac:dyDescent="0.35">
      <c r="A85" s="201"/>
      <c r="B85" s="201"/>
      <c r="C85" s="201"/>
      <c r="D85" s="199">
        <f t="shared" si="13"/>
        <v>0</v>
      </c>
      <c r="E85" s="7">
        <f t="shared" si="14"/>
        <v>0</v>
      </c>
      <c r="F85" s="7">
        <f t="shared" si="16"/>
        <v>0</v>
      </c>
      <c r="H85" s="201"/>
      <c r="I85" s="201"/>
      <c r="J85" s="106">
        <f t="shared" si="15"/>
        <v>0</v>
      </c>
      <c r="K85" s="7">
        <f t="shared" si="17"/>
        <v>0</v>
      </c>
      <c r="L85" s="7">
        <f t="shared" si="18"/>
        <v>0</v>
      </c>
    </row>
    <row r="86" spans="1:12" x14ac:dyDescent="0.35">
      <c r="A86" s="201"/>
      <c r="B86" s="201"/>
      <c r="C86" s="201"/>
      <c r="D86" s="199">
        <f t="shared" si="13"/>
        <v>0</v>
      </c>
      <c r="E86" s="7">
        <f t="shared" si="14"/>
        <v>0</v>
      </c>
      <c r="F86" s="7">
        <f t="shared" si="16"/>
        <v>0</v>
      </c>
      <c r="H86" s="201"/>
      <c r="I86" s="201"/>
      <c r="J86" s="106">
        <f t="shared" si="15"/>
        <v>0</v>
      </c>
      <c r="K86" s="7">
        <f t="shared" si="17"/>
        <v>0</v>
      </c>
      <c r="L86" s="7">
        <f t="shared" si="18"/>
        <v>0</v>
      </c>
    </row>
    <row r="87" spans="1:12" x14ac:dyDescent="0.35">
      <c r="A87" s="201"/>
      <c r="B87" s="201"/>
      <c r="C87" s="201"/>
      <c r="D87" s="199">
        <f t="shared" si="13"/>
        <v>0</v>
      </c>
      <c r="E87" s="7">
        <f t="shared" si="14"/>
        <v>0</v>
      </c>
      <c r="F87" s="7">
        <f t="shared" si="16"/>
        <v>0</v>
      </c>
      <c r="H87" s="201"/>
      <c r="I87" s="201"/>
      <c r="J87" s="106">
        <f t="shared" si="15"/>
        <v>0</v>
      </c>
      <c r="K87" s="7">
        <f t="shared" si="17"/>
        <v>0</v>
      </c>
      <c r="L87" s="7">
        <f t="shared" si="18"/>
        <v>0</v>
      </c>
    </row>
    <row r="88" spans="1:12" x14ac:dyDescent="0.35">
      <c r="A88" s="201"/>
      <c r="B88" s="201"/>
      <c r="C88" s="201"/>
      <c r="D88" s="199">
        <f t="shared" si="13"/>
        <v>0</v>
      </c>
      <c r="E88" s="7">
        <f t="shared" si="14"/>
        <v>0</v>
      </c>
      <c r="F88" s="7">
        <f t="shared" si="16"/>
        <v>0</v>
      </c>
      <c r="H88" s="201"/>
      <c r="I88" s="201"/>
      <c r="J88" s="106">
        <f t="shared" si="15"/>
        <v>0</v>
      </c>
      <c r="K88" s="7">
        <f t="shared" si="17"/>
        <v>0</v>
      </c>
      <c r="L88" s="7">
        <f t="shared" si="18"/>
        <v>0</v>
      </c>
    </row>
    <row r="89" spans="1:12" x14ac:dyDescent="0.35">
      <c r="A89" s="201"/>
      <c r="B89" s="201"/>
      <c r="C89" s="201"/>
      <c r="D89" s="199">
        <f t="shared" si="13"/>
        <v>0</v>
      </c>
      <c r="E89" s="7">
        <f t="shared" si="14"/>
        <v>0</v>
      </c>
      <c r="F89" s="7">
        <f t="shared" si="16"/>
        <v>0</v>
      </c>
      <c r="H89" s="201"/>
      <c r="I89" s="201"/>
      <c r="J89" s="106">
        <f t="shared" si="15"/>
        <v>0</v>
      </c>
      <c r="K89" s="7">
        <f t="shared" si="17"/>
        <v>0</v>
      </c>
      <c r="L89" s="7">
        <f t="shared" si="18"/>
        <v>0</v>
      </c>
    </row>
    <row r="90" spans="1:12" x14ac:dyDescent="0.35">
      <c r="A90" s="201"/>
      <c r="B90" s="201"/>
      <c r="C90" s="201"/>
      <c r="D90" s="199">
        <f t="shared" si="13"/>
        <v>0</v>
      </c>
      <c r="E90" s="7">
        <f t="shared" si="14"/>
        <v>0</v>
      </c>
      <c r="F90" s="7">
        <f t="shared" si="16"/>
        <v>0</v>
      </c>
      <c r="H90" s="201"/>
      <c r="I90" s="201"/>
      <c r="J90" s="106">
        <f t="shared" si="15"/>
        <v>0</v>
      </c>
      <c r="K90" s="7">
        <f t="shared" si="17"/>
        <v>0</v>
      </c>
      <c r="L90" s="7">
        <f t="shared" si="18"/>
        <v>0</v>
      </c>
    </row>
    <row r="91" spans="1:12" x14ac:dyDescent="0.35">
      <c r="A91" s="201"/>
      <c r="B91" s="201"/>
      <c r="C91" s="201"/>
      <c r="D91" s="199">
        <f t="shared" si="13"/>
        <v>0</v>
      </c>
      <c r="E91" s="7">
        <f t="shared" si="14"/>
        <v>0</v>
      </c>
      <c r="F91" s="7">
        <f t="shared" si="16"/>
        <v>0</v>
      </c>
      <c r="H91" s="201"/>
      <c r="I91" s="201"/>
      <c r="J91" s="106">
        <f t="shared" si="15"/>
        <v>0</v>
      </c>
      <c r="K91" s="7">
        <f t="shared" si="17"/>
        <v>0</v>
      </c>
      <c r="L91" s="7">
        <f t="shared" si="18"/>
        <v>0</v>
      </c>
    </row>
    <row r="92" spans="1:12" x14ac:dyDescent="0.35">
      <c r="A92" s="201"/>
      <c r="B92" s="201"/>
      <c r="C92" s="201"/>
      <c r="D92" s="199">
        <f t="shared" si="13"/>
        <v>0</v>
      </c>
      <c r="E92" s="7">
        <f t="shared" si="14"/>
        <v>0</v>
      </c>
      <c r="F92" s="7">
        <f t="shared" si="16"/>
        <v>0</v>
      </c>
      <c r="H92" s="201"/>
      <c r="I92" s="201"/>
      <c r="J92" s="106">
        <f t="shared" si="15"/>
        <v>0</v>
      </c>
      <c r="K92" s="7">
        <f t="shared" si="17"/>
        <v>0</v>
      </c>
      <c r="L92" s="7">
        <f t="shared" si="18"/>
        <v>0</v>
      </c>
    </row>
    <row r="93" spans="1:12" x14ac:dyDescent="0.35">
      <c r="A93" s="201"/>
      <c r="B93" s="201"/>
      <c r="C93" s="201"/>
      <c r="D93" s="199">
        <f t="shared" si="13"/>
        <v>0</v>
      </c>
      <c r="E93" s="7">
        <f t="shared" si="14"/>
        <v>0</v>
      </c>
      <c r="F93" s="7">
        <f t="shared" si="16"/>
        <v>0</v>
      </c>
      <c r="H93" s="201"/>
      <c r="I93" s="201"/>
      <c r="J93" s="106">
        <f t="shared" si="15"/>
        <v>0</v>
      </c>
      <c r="K93" s="7">
        <f t="shared" si="17"/>
        <v>0</v>
      </c>
      <c r="L93" s="7">
        <f t="shared" si="18"/>
        <v>0</v>
      </c>
    </row>
    <row r="94" spans="1:12" x14ac:dyDescent="0.35">
      <c r="A94" s="201"/>
      <c r="B94" s="201"/>
      <c r="C94" s="201"/>
      <c r="D94" s="199">
        <f t="shared" si="13"/>
        <v>0</v>
      </c>
      <c r="E94" s="7">
        <f t="shared" si="14"/>
        <v>0</v>
      </c>
      <c r="F94" s="7">
        <f t="shared" si="16"/>
        <v>0</v>
      </c>
      <c r="H94" s="201"/>
      <c r="I94" s="201"/>
      <c r="J94" s="106">
        <f t="shared" si="15"/>
        <v>0</v>
      </c>
      <c r="K94" s="7">
        <f t="shared" si="17"/>
        <v>0</v>
      </c>
      <c r="L94" s="7">
        <f t="shared" si="18"/>
        <v>0</v>
      </c>
    </row>
    <row r="95" spans="1:12" x14ac:dyDescent="0.35">
      <c r="A95" s="201"/>
      <c r="B95" s="201"/>
      <c r="C95" s="201"/>
      <c r="D95" s="199">
        <f t="shared" si="13"/>
        <v>0</v>
      </c>
      <c r="E95" s="7">
        <f t="shared" si="14"/>
        <v>0</v>
      </c>
      <c r="F95" s="7">
        <f t="shared" si="16"/>
        <v>0</v>
      </c>
      <c r="H95" s="201"/>
      <c r="I95" s="201"/>
      <c r="J95" s="106">
        <f t="shared" si="15"/>
        <v>0</v>
      </c>
      <c r="K95" s="7">
        <f t="shared" si="17"/>
        <v>0</v>
      </c>
      <c r="L95" s="7">
        <f t="shared" si="18"/>
        <v>0</v>
      </c>
    </row>
    <row r="96" spans="1:12" x14ac:dyDescent="0.35">
      <c r="A96" s="201"/>
      <c r="B96" s="201"/>
      <c r="C96" s="201"/>
      <c r="D96" s="199">
        <f t="shared" si="13"/>
        <v>0</v>
      </c>
      <c r="E96" s="7">
        <f t="shared" si="14"/>
        <v>0</v>
      </c>
      <c r="F96" s="7">
        <f t="shared" si="16"/>
        <v>0</v>
      </c>
      <c r="H96" s="201"/>
      <c r="I96" s="201"/>
      <c r="J96" s="106">
        <f t="shared" si="15"/>
        <v>0</v>
      </c>
      <c r="K96" s="7">
        <f t="shared" si="17"/>
        <v>0</v>
      </c>
      <c r="L96" s="7">
        <f t="shared" si="18"/>
        <v>0</v>
      </c>
    </row>
    <row r="97" spans="1:12" x14ac:dyDescent="0.35">
      <c r="A97" s="201"/>
      <c r="B97" s="201"/>
      <c r="C97" s="201"/>
      <c r="D97" s="199">
        <f t="shared" si="13"/>
        <v>0</v>
      </c>
      <c r="E97" s="7">
        <f t="shared" si="14"/>
        <v>0</v>
      </c>
      <c r="F97" s="7">
        <f t="shared" si="16"/>
        <v>0</v>
      </c>
      <c r="H97" s="201"/>
      <c r="I97" s="201"/>
      <c r="J97" s="106">
        <f t="shared" si="15"/>
        <v>0</v>
      </c>
      <c r="K97" s="7">
        <f t="shared" si="17"/>
        <v>0</v>
      </c>
      <c r="L97" s="7">
        <f t="shared" si="18"/>
        <v>0</v>
      </c>
    </row>
    <row r="98" spans="1:12" x14ac:dyDescent="0.35">
      <c r="A98" s="201"/>
      <c r="B98" s="201"/>
      <c r="C98" s="201"/>
      <c r="D98" s="199">
        <f t="shared" si="13"/>
        <v>0</v>
      </c>
      <c r="E98" s="7">
        <f t="shared" si="14"/>
        <v>0</v>
      </c>
      <c r="F98" s="7">
        <f t="shared" si="16"/>
        <v>0</v>
      </c>
      <c r="H98" s="201"/>
      <c r="I98" s="201"/>
      <c r="J98" s="106">
        <f t="shared" si="15"/>
        <v>0</v>
      </c>
      <c r="K98" s="7">
        <f t="shared" si="17"/>
        <v>0</v>
      </c>
      <c r="L98" s="7">
        <f t="shared" si="18"/>
        <v>0</v>
      </c>
    </row>
    <row r="99" spans="1:12" x14ac:dyDescent="0.35">
      <c r="A99" s="201"/>
      <c r="B99" s="201"/>
      <c r="C99" s="201"/>
      <c r="D99" s="199">
        <f t="shared" si="13"/>
        <v>0</v>
      </c>
      <c r="E99" s="7">
        <f t="shared" si="14"/>
        <v>0</v>
      </c>
      <c r="F99" s="7">
        <f t="shared" si="16"/>
        <v>0</v>
      </c>
      <c r="H99" s="201"/>
      <c r="I99" s="201"/>
      <c r="J99" s="106">
        <f t="shared" si="15"/>
        <v>0</v>
      </c>
      <c r="K99" s="7">
        <f t="shared" si="17"/>
        <v>0</v>
      </c>
      <c r="L99" s="7">
        <f t="shared" si="18"/>
        <v>0</v>
      </c>
    </row>
    <row r="100" spans="1:12" x14ac:dyDescent="0.35">
      <c r="A100" s="201"/>
      <c r="B100" s="201"/>
      <c r="C100" s="201"/>
      <c r="D100" s="199">
        <f t="shared" si="13"/>
        <v>0</v>
      </c>
      <c r="E100" s="7">
        <f t="shared" si="14"/>
        <v>0</v>
      </c>
      <c r="F100" s="7">
        <f t="shared" si="16"/>
        <v>0</v>
      </c>
      <c r="H100" s="201"/>
      <c r="I100" s="201"/>
      <c r="J100" s="106">
        <f t="shared" si="15"/>
        <v>0</v>
      </c>
      <c r="K100" s="7">
        <f t="shared" si="17"/>
        <v>0</v>
      </c>
      <c r="L100" s="7">
        <f t="shared" si="18"/>
        <v>0</v>
      </c>
    </row>
    <row r="101" spans="1:12" x14ac:dyDescent="0.35">
      <c r="A101" s="201"/>
      <c r="B101" s="201"/>
      <c r="C101" s="201"/>
      <c r="D101" s="199">
        <f t="shared" si="13"/>
        <v>0</v>
      </c>
      <c r="E101" s="7">
        <f t="shared" si="14"/>
        <v>0</v>
      </c>
      <c r="F101" s="7">
        <f t="shared" si="16"/>
        <v>0</v>
      </c>
      <c r="H101" s="201"/>
      <c r="I101" s="201"/>
      <c r="J101" s="106">
        <f t="shared" si="15"/>
        <v>0</v>
      </c>
      <c r="K101" s="7">
        <f t="shared" si="17"/>
        <v>0</v>
      </c>
      <c r="L101" s="7">
        <f t="shared" si="18"/>
        <v>0</v>
      </c>
    </row>
    <row r="102" spans="1:12" x14ac:dyDescent="0.35">
      <c r="A102" s="201"/>
      <c r="B102" s="201"/>
      <c r="C102" s="201"/>
      <c r="D102" s="199">
        <f t="shared" ref="D102" si="19">SUM(C102)</f>
        <v>0</v>
      </c>
      <c r="E102" s="7">
        <f t="shared" si="14"/>
        <v>0</v>
      </c>
      <c r="F102" s="7">
        <f t="shared" si="16"/>
        <v>0</v>
      </c>
      <c r="H102" s="201"/>
      <c r="I102" s="201"/>
      <c r="J102" s="106">
        <f t="shared" si="15"/>
        <v>0</v>
      </c>
      <c r="K102" s="7">
        <f t="shared" si="17"/>
        <v>0</v>
      </c>
      <c r="L102" s="7">
        <f t="shared" si="18"/>
        <v>0</v>
      </c>
    </row>
    <row r="103" spans="1:12" x14ac:dyDescent="0.35">
      <c r="H103" s="203"/>
      <c r="I103" s="203"/>
    </row>
    <row r="104" spans="1:12" x14ac:dyDescent="0.35">
      <c r="H104" s="203"/>
      <c r="I104" s="203"/>
    </row>
  </sheetData>
  <sheetProtection algorithmName="SHA-512" hashValue="51XThVNLROX0eDEMtR8BZ6W3LvLYtzrR+dmsi3ycSGU/yYBZcy3eD+K1/XAPZSly24PKRQgnDOdxXVZSvI8AhA==" saltValue="zKX7p1ZSuGR1NIFxyfTORA==" spinCount="100000" sheet="1" objects="1" scenarios="1" formatCells="0" formatColumns="0" formatRows="0" insertColumns="0" insertRows="0"/>
  <mergeCells count="2">
    <mergeCell ref="A2:F2"/>
    <mergeCell ref="A3:L3"/>
  </mergeCells>
  <pageMargins left="0.7" right="0.7" top="0.75" bottom="0.75" header="0.3" footer="0.3"/>
  <pageSetup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30B81CF28AC84F84147B652E5AD9D6" ma:contentTypeVersion="13" ma:contentTypeDescription="Create a new document." ma:contentTypeScope="" ma:versionID="08a25f6e83a697657c097e4b38ed5ab2">
  <xsd:schema xmlns:xsd="http://www.w3.org/2001/XMLSchema" xmlns:xs="http://www.w3.org/2001/XMLSchema" xmlns:p="http://schemas.microsoft.com/office/2006/metadata/properties" xmlns:ns3="a9549cf0-7a33-4d0b-b8c5-177ec6965208" xmlns:ns4="f08c6a9b-5635-45b8-9176-99b17d76c2bb" targetNamespace="http://schemas.microsoft.com/office/2006/metadata/properties" ma:root="true" ma:fieldsID="390d77f98f8e034caffeba6e8dbb4747" ns3:_="" ns4:_="">
    <xsd:import namespace="a9549cf0-7a33-4d0b-b8c5-177ec6965208"/>
    <xsd:import namespace="f08c6a9b-5635-45b8-9176-99b17d76c2b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49cf0-7a33-4d0b-b8c5-177ec69652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8c6a9b-5635-45b8-9176-99b17d76c2b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A3AE91-0285-42ED-AF0C-A0B643CC2C87}">
  <ds:schemaRefs>
    <ds:schemaRef ds:uri="http://schemas.microsoft.com/office/infopath/2007/PartnerControls"/>
    <ds:schemaRef ds:uri="http://purl.org/dc/dcmitype/"/>
    <ds:schemaRef ds:uri="f08c6a9b-5635-45b8-9176-99b17d76c2b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a9549cf0-7a33-4d0b-b8c5-177ec6965208"/>
    <ds:schemaRef ds:uri="http://www.w3.org/XML/1998/namespace"/>
    <ds:schemaRef ds:uri="http://purl.org/dc/terms/"/>
  </ds:schemaRefs>
</ds:datastoreItem>
</file>

<file path=customXml/itemProps2.xml><?xml version="1.0" encoding="utf-8"?>
<ds:datastoreItem xmlns:ds="http://schemas.openxmlformats.org/officeDocument/2006/customXml" ds:itemID="{5369DB77-CEE9-4343-AFAF-D9DBB3767DEE}">
  <ds:schemaRefs>
    <ds:schemaRef ds:uri="http://schemas.microsoft.com/sharepoint/v3/contenttype/forms"/>
  </ds:schemaRefs>
</ds:datastoreItem>
</file>

<file path=customXml/itemProps3.xml><?xml version="1.0" encoding="utf-8"?>
<ds:datastoreItem xmlns:ds="http://schemas.openxmlformats.org/officeDocument/2006/customXml" ds:itemID="{5D19449A-2245-4DFE-B64B-70F271D13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49cf0-7a33-4d0b-b8c5-177ec6965208"/>
    <ds:schemaRef ds:uri="f08c6a9b-5635-45b8-9176-99b17d76c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START HERE!</vt:lpstr>
      <vt:lpstr>PPP 2ND DRAW ONLY - Eligibility</vt:lpstr>
      <vt:lpstr>Data Needed </vt:lpstr>
      <vt:lpstr>Long Form Full Year</vt:lpstr>
      <vt:lpstr> Long Form &gt;$100K wages</vt:lpstr>
      <vt:lpstr>Seasonal  12-weeks</vt:lpstr>
      <vt:lpstr>Seasonal &gt;$100K wages</vt:lpstr>
      <vt:lpstr>Long Form Partial Year</vt:lpstr>
      <vt:lpstr>Long form Partial &gt;$100K wages</vt:lpstr>
      <vt:lpstr>Short Form Full Year </vt:lpstr>
      <vt:lpstr>Short Form FY &gt;$100K wages</vt:lpstr>
      <vt:lpstr>Short Form Partial Year</vt:lpstr>
      <vt:lpstr>Short Form Partial &gt;$100K wages</vt:lpstr>
      <vt:lpstr>'Data Needed '!Print_Area</vt:lpstr>
      <vt:lpstr>'Long Form Full Year'!Print_Area</vt:lpstr>
      <vt:lpstr>'Long Form Partial Year'!Print_Area</vt:lpstr>
      <vt:lpstr>'PPP 2ND DRAW ONLY - Eligibility'!Print_Area</vt:lpstr>
      <vt:lpstr>'Seasonal  12-weeks'!Print_Area</vt:lpstr>
      <vt:lpstr>'Short Form Full Year '!Print_Area</vt:lpstr>
      <vt:lpstr>'Short Form Partial Year'!Print_Area</vt:lpstr>
      <vt:lpstr>'START HERE!'!Print_Area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Kristie Falcioni</dc:creator>
  <cp:lastModifiedBy>DeMarco, Erin</cp:lastModifiedBy>
  <cp:lastPrinted>2020-04-07T19:45:00Z</cp:lastPrinted>
  <dcterms:created xsi:type="dcterms:W3CDTF">2020-03-25T14:33:33Z</dcterms:created>
  <dcterms:modified xsi:type="dcterms:W3CDTF">2021-03-16T17:46:33Z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0x010100FB30B81CF28AC84F84147B652E5AD9D6</vt:lpwstr>
  </property>
  <property fmtid="{D5CDD505-2E9C-101B-9397-08002B2CF9AE}" pid="3" name="{A44787D4-0540-4523-9961-78E4036D8C6D}">
    <vt:lpwstr>{06A39A35-01E3-4FAC-BDFD-034089C6ECB2}</vt:lpwstr>
  </property>
</Properties>
</file>